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<sst xmlns="http://schemas.openxmlformats.org/spreadsheetml/2006/main" count="509" uniqueCount="133">
  <si>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</si>
  <si>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</si>
  <si>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</si>
  <si>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</si>
  <si>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</si>
  <si>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</si>
  <si>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</si>
  <si>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</si>
  <si>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</si>
  <si>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</si>
  <si>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</si>
  <si>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</si>
  <si>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</si>
  <si>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</si>
  <si>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</si>
  <si>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</si>
  <si>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</si>
  <si>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</si>
  <si>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</si>
  <si>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</si>
  <si>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</si>
  <si>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</si>
  <si>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</si>
  <si>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</si>
  <si>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</si>
  <si>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</si>
  <si>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</si>
  <si>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</si>
  <si>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</si>
  <si>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</si>
  <si>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</si>
  <si>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</si>
  <si>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</si>
  <si>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</si>
  <si>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</si>
  <si>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</si>
  <si>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</si>
  <si>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</si>
  <si>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</si>
  <si>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</si>
  <si>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</si>
  <si>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</si>
  <si>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</si>
  <si>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</si>
  <si>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</si>
  <si>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</si>
  <si>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</si>
  <si>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</si>
  <si>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</si>
  <si>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</si>
  <si>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</si>
  <si>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</si>
  <si>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</si>
  <si>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</si>
  <si>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</si>
  <si>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</si>
  <si>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</si>
  <si>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</si>
  <si>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</si>
  <si>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</si>
  <si>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</si>
  <si>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</si>
  <si>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</si>
  <si>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</si>
  <si>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</si>
  <si>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</si>
  <si>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</si>
  <si>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</si>
  <si>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</si>
  <si>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</si>
  <si>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</si>
  <si>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</si>
  <si>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</si>
  <si>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</si>
  <si>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</si>
  <si>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</si>
  <si>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</si>
  <si>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</si>
  <si>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</si>
  <si>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</si>
  <si>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</si>
  <si>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</si>
  <si>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</si>
  <si>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</si>
  <si>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</si>
  <si>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</si>
  <si>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</si>
  <si>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</si>
  <si>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</si>
  <si>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</si>
  <si>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</si>
  <si>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</si>
  <si>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</si>
  <si>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</si>
  <si>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</si>
  <si>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</si>
  <si>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</si>
  <si>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</si>
  <si>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</si>
  <si>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</si>
  <si>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</si>
  <si>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</si>
  <si>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</si>
  <si>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</si>
  <si>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</si>
  <si>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</si>
  <si>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</si>
  <si>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</si>
  <si>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</si>
  <si>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</si>
  <si>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</si>
  <si>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</si>
  <si>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</si>
  <si>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</si>
  <si>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</si>
  <si>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</si>
  <si>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</si>
  <si>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</si>
  <si>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</si>
  <si>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</si>
  <si>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</si>
  <si>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</si>
  <si>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</si>
  <si>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</si>
  <si>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</si>
  <si>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</si>
  <si>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</si>
  <si>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</si>
  <si>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</si>
  <si>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</si>
  <si>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ก.พ มี.ค น้ำไม่ใหล</t>
  </si>
  <si>
    <t>ตั้งแต่เดือนก.พน้ำไม่ใหล</t>
  </si>
  <si>
    <t>Station  W.25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</si>
</sst>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</numFmts>
  <fonts count="6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0.1"/>
      <color indexed="8"/>
      <name val="DilleniaUPC"/>
      <family val="1"/>
    </font>
    <font>
      <sz val="8.5"/>
      <color indexed="8"/>
      <name val="DilleniaUPC"/>
      <family val="1"/>
    </font>
    <font>
      <sz val="12"/>
      <color indexed="8"/>
      <name val="DilleniaUPC"/>
      <family val="1"/>
    </font>
    <font>
      <sz val="10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2" applyFont="1">
      <alignment/>
      <protection/>
    </xf>
    <xf numFmtId="0" fontId="4" fillId="0" borderId="0" xfId="39" applyFont="1">
      <alignment/>
      <protection/>
    </xf>
    <xf numFmtId="191" fontId="4" fillId="0" borderId="0" xfId="39" applyNumberFormat="1" applyFont="1">
      <alignment/>
      <protection/>
    </xf>
    <xf numFmtId="191" fontId="4" fillId="0" borderId="0" xfId="52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5" xfId="50" applyNumberFormat="1" applyFont="1" applyFill="1" applyBorder="1" applyAlignment="1" applyProtection="1">
      <alignment horizontal="center" vertical="center" shrinkToFit="1"/>
      <protection/>
    </xf>
    <xf numFmtId="196" fontId="10" fillId="0" borderId="15" xfId="50" applyNumberFormat="1" applyFont="1" applyFill="1" applyBorder="1" applyAlignment="1" applyProtection="1">
      <alignment horizontal="center" vertical="center" wrapText="1"/>
      <protection/>
    </xf>
    <xf numFmtId="192" fontId="10" fillId="0" borderId="15" xfId="50" applyNumberFormat="1" applyFont="1" applyFill="1" applyBorder="1" applyAlignment="1" applyProtection="1">
      <alignment horizontal="center" vertical="center" wrapText="1"/>
      <protection/>
    </xf>
    <xf numFmtId="2" fontId="10" fillId="0" borderId="16" xfId="50" applyNumberFormat="1" applyFont="1" applyFill="1" applyBorder="1" applyAlignment="1" applyProtection="1">
      <alignment horizontal="center" vertical="center"/>
      <protection/>
    </xf>
    <xf numFmtId="0" fontId="10" fillId="0" borderId="17" xfId="50" applyFont="1" applyFill="1" applyBorder="1" applyAlignment="1" applyProtection="1">
      <alignment horizontal="center" vertical="center"/>
      <protection/>
    </xf>
    <xf numFmtId="0" fontId="10" fillId="0" borderId="18" xfId="50" applyFont="1" applyFill="1" applyBorder="1" applyAlignment="1" applyProtection="1">
      <alignment horizontal="center" vertical="center"/>
      <protection/>
    </xf>
    <xf numFmtId="196" fontId="10" fillId="0" borderId="16" xfId="50" applyNumberFormat="1" applyFont="1" applyFill="1" applyBorder="1" applyAlignment="1" applyProtection="1">
      <alignment horizontal="center" vertical="center" wrapText="1"/>
      <protection/>
    </xf>
    <xf numFmtId="192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9" xfId="50" applyNumberFormat="1" applyFont="1" applyFill="1" applyBorder="1" applyAlignment="1" applyProtection="1">
      <alignment horizontal="center" vertical="center"/>
      <protection/>
    </xf>
    <xf numFmtId="4" fontId="10" fillId="0" borderId="20" xfId="50" applyNumberFormat="1" applyFont="1" applyFill="1" applyBorder="1" applyAlignment="1" applyProtection="1">
      <alignment horizontal="center" vertical="center"/>
      <protection/>
    </xf>
    <xf numFmtId="4" fontId="10" fillId="0" borderId="21" xfId="50" applyNumberFormat="1" applyFont="1" applyFill="1" applyBorder="1" applyAlignment="1" applyProtection="1">
      <alignment horizontal="center" vertical="center"/>
      <protection/>
    </xf>
    <xf numFmtId="0" fontId="10" fillId="33" borderId="15" xfId="50" applyFont="1" applyFill="1" applyBorder="1" applyAlignment="1" applyProtection="1" quotePrefix="1">
      <alignment horizontal="center" vertical="center"/>
      <protection/>
    </xf>
    <xf numFmtId="2" fontId="10" fillId="33" borderId="15" xfId="50" applyNumberFormat="1" applyFont="1" applyFill="1" applyBorder="1" applyAlignment="1" applyProtection="1" quotePrefix="1">
      <alignment horizontal="center" vertical="center"/>
      <protection/>
    </xf>
    <xf numFmtId="0" fontId="10" fillId="33" borderId="22" xfId="50" applyFont="1" applyFill="1" applyBorder="1" applyAlignment="1" applyProtection="1" quotePrefix="1">
      <alignment horizontal="center" vertical="center"/>
      <protection/>
    </xf>
    <xf numFmtId="0" fontId="10" fillId="33" borderId="23" xfId="50" applyFont="1" applyFill="1" applyBorder="1" applyAlignment="1" applyProtection="1" quotePrefix="1">
      <alignment horizontal="center" vertical="center"/>
      <protection/>
    </xf>
    <xf numFmtId="196" fontId="10" fillId="33" borderId="15" xfId="50" applyNumberFormat="1" applyFont="1" applyFill="1" applyBorder="1" applyAlignment="1" applyProtection="1" quotePrefix="1">
      <alignment horizontal="center" vertical="center"/>
      <protection/>
    </xf>
    <xf numFmtId="192" fontId="10" fillId="33" borderId="15" xfId="50" applyNumberFormat="1" applyFont="1" applyFill="1" applyBorder="1" applyAlignment="1" applyProtection="1" quotePrefix="1">
      <alignment horizontal="center" vertical="center"/>
      <protection/>
    </xf>
    <xf numFmtId="193" fontId="10" fillId="33" borderId="15" xfId="50" applyNumberFormat="1" applyFont="1" applyFill="1" applyBorder="1" applyAlignment="1" applyProtection="1" quotePrefix="1">
      <alignment horizontal="center" vertical="center"/>
      <protection/>
    </xf>
    <xf numFmtId="4" fontId="10" fillId="33" borderId="22" xfId="50" applyNumberFormat="1" applyFont="1" applyFill="1" applyBorder="1" applyAlignment="1" applyProtection="1">
      <alignment horizontal="center" vertical="center"/>
      <protection/>
    </xf>
    <xf numFmtId="4" fontId="10" fillId="33" borderId="24" xfId="50" applyNumberFormat="1" applyFont="1" applyFill="1" applyBorder="1" applyAlignment="1" applyProtection="1">
      <alignment horizontal="center" vertical="center"/>
      <protection/>
    </xf>
    <xf numFmtId="4" fontId="10" fillId="33" borderId="23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0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194" fontId="14" fillId="0" borderId="0" xfId="40" applyNumberFormat="1" applyFont="1" applyAlignment="1">
      <alignment horizontal="center"/>
      <protection/>
    </xf>
    <xf numFmtId="2" fontId="15" fillId="0" borderId="0" xfId="40" applyNumberFormat="1" applyFont="1">
      <alignment/>
      <protection/>
    </xf>
    <xf numFmtId="0" fontId="0" fillId="0" borderId="0" xfId="40" applyFont="1" applyBorder="1" applyAlignment="1">
      <alignment horizontal="center"/>
      <protection/>
    </xf>
    <xf numFmtId="0" fontId="14" fillId="0" borderId="0" xfId="40" applyFont="1">
      <alignment/>
      <protection/>
    </xf>
    <xf numFmtId="0" fontId="13" fillId="0" borderId="0" xfId="40" applyFont="1" applyAlignment="1">
      <alignment horizontal="right" vertical="center"/>
      <protection/>
    </xf>
    <xf numFmtId="0" fontId="13" fillId="0" borderId="0" xfId="40" applyFont="1" applyAlignment="1">
      <alignment horizontal="center" vertical="center"/>
      <protection/>
    </xf>
    <xf numFmtId="0" fontId="13" fillId="0" borderId="0" xfId="40" applyFont="1" applyAlignment="1">
      <alignment horizontal="left" vertical="center"/>
      <protection/>
    </xf>
    <xf numFmtId="191" fontId="0" fillId="0" borderId="0" xfId="40" applyNumberFormat="1" applyFont="1" applyBorder="1" applyAlignment="1">
      <alignment horizontal="center"/>
      <protection/>
    </xf>
    <xf numFmtId="0" fontId="14" fillId="0" borderId="0" xfId="40" applyFont="1" applyAlignment="1">
      <alignment vertical="center"/>
      <protection/>
    </xf>
    <xf numFmtId="15" fontId="14" fillId="0" borderId="0" xfId="40" applyNumberFormat="1" applyFont="1">
      <alignment/>
      <protection/>
    </xf>
    <xf numFmtId="194" fontId="14" fillId="0" borderId="0" xfId="40" applyNumberFormat="1" applyFont="1">
      <alignment/>
      <protection/>
    </xf>
    <xf numFmtId="0" fontId="15" fillId="0" borderId="0" xfId="40" applyFont="1">
      <alignment/>
      <protection/>
    </xf>
    <xf numFmtId="191" fontId="10" fillId="0" borderId="0" xfId="49" applyNumberFormat="1" applyFont="1" applyBorder="1">
      <alignment/>
      <protection/>
    </xf>
    <xf numFmtId="0" fontId="0" fillId="0" borderId="0" xfId="40" applyFont="1" applyBorder="1" applyAlignment="1">
      <alignment horizontal="center" vertical="center"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91" fontId="4" fillId="0" borderId="0" xfId="52" applyNumberFormat="1" applyFont="1" applyFill="1" applyBorder="1">
      <alignment/>
      <protection/>
    </xf>
    <xf numFmtId="191" fontId="4" fillId="0" borderId="0" xfId="52" applyNumberFormat="1" applyFont="1" applyFill="1" applyBorder="1" applyAlignment="1">
      <alignment horizontal="right"/>
      <protection/>
    </xf>
    <xf numFmtId="191" fontId="4" fillId="0" borderId="0" xfId="52" applyNumberFormat="1" applyFont="1" applyBorder="1" applyAlignment="1">
      <alignment horizontal="right"/>
      <protection/>
    </xf>
    <xf numFmtId="0" fontId="4" fillId="0" borderId="0" xfId="39" applyFont="1" applyBorder="1">
      <alignment/>
      <protection/>
    </xf>
    <xf numFmtId="0" fontId="4" fillId="0" borderId="0" xfId="39" applyFont="1" applyBorder="1" applyAlignment="1">
      <alignment horizontal="center"/>
      <protection/>
    </xf>
    <xf numFmtId="191" fontId="4" fillId="0" borderId="0" xfId="39" applyNumberFormat="1" applyFont="1" applyBorder="1">
      <alignment/>
      <protection/>
    </xf>
    <xf numFmtId="191" fontId="4" fillId="0" borderId="0" xfId="39" applyNumberFormat="1" applyFont="1" applyBorder="1" applyAlignment="1">
      <alignment horizontal="right"/>
      <protection/>
    </xf>
    <xf numFmtId="191" fontId="4" fillId="0" borderId="0" xfId="52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52" applyFont="1" applyBorder="1" applyAlignment="1">
      <alignment horizontal="center"/>
      <protection/>
    </xf>
    <xf numFmtId="191" fontId="4" fillId="0" borderId="27" xfId="52" applyNumberFormat="1" applyFont="1" applyFill="1" applyBorder="1">
      <alignment/>
      <protection/>
    </xf>
    <xf numFmtId="191" fontId="4" fillId="0" borderId="27" xfId="52" applyNumberFormat="1" applyFont="1" applyFill="1" applyBorder="1" applyAlignment="1">
      <alignment horizontal="right"/>
      <protection/>
    </xf>
    <xf numFmtId="191" fontId="4" fillId="0" borderId="27" xfId="52" applyNumberFormat="1" applyFont="1" applyBorder="1">
      <alignment/>
      <protection/>
    </xf>
    <xf numFmtId="192" fontId="4" fillId="0" borderId="0" xfId="52" applyNumberFormat="1" applyFont="1" applyBorder="1">
      <alignment/>
      <protection/>
    </xf>
    <xf numFmtId="192" fontId="4" fillId="0" borderId="0" xfId="39" applyNumberFormat="1" applyFont="1" applyBorder="1">
      <alignment/>
      <protection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39" applyNumberFormat="1" applyFont="1" applyBorder="1">
      <alignment/>
      <protection/>
    </xf>
    <xf numFmtId="0" fontId="4" fillId="0" borderId="29" xfId="0" applyFont="1" applyBorder="1" applyAlignment="1" quotePrefix="1">
      <alignment horizontal="center"/>
    </xf>
    <xf numFmtId="192" fontId="4" fillId="0" borderId="0" xfId="52" applyNumberFormat="1" applyFont="1" applyFill="1" applyBorder="1">
      <alignment/>
      <protection/>
    </xf>
    <xf numFmtId="191" fontId="4" fillId="0" borderId="0" xfId="39" applyNumberFormat="1" applyFont="1" applyFill="1" applyBorder="1">
      <alignment/>
      <protection/>
    </xf>
    <xf numFmtId="191" fontId="4" fillId="0" borderId="0" xfId="39" applyNumberFormat="1" applyFont="1" applyFill="1" applyBorder="1" applyAlignment="1">
      <alignment horizontal="right"/>
      <protection/>
    </xf>
    <xf numFmtId="191" fontId="4" fillId="0" borderId="27" xfId="39" applyNumberFormat="1" applyFont="1" applyFill="1" applyBorder="1">
      <alignment/>
      <protection/>
    </xf>
    <xf numFmtId="191" fontId="4" fillId="0" borderId="27" xfId="39" applyNumberFormat="1" applyFont="1" applyFill="1" applyBorder="1" applyAlignment="1">
      <alignment horizontal="right"/>
      <protection/>
    </xf>
    <xf numFmtId="204" fontId="4" fillId="0" borderId="0" xfId="52" applyNumberFormat="1" applyFont="1" applyBorder="1">
      <alignment/>
      <protection/>
    </xf>
    <xf numFmtId="0" fontId="4" fillId="0" borderId="30" xfId="52" applyFont="1" applyBorder="1" applyAlignment="1">
      <alignment horizontal="center"/>
      <protection/>
    </xf>
    <xf numFmtId="191" fontId="4" fillId="0" borderId="30" xfId="52" applyNumberFormat="1" applyFont="1" applyFill="1" applyBorder="1">
      <alignment/>
      <protection/>
    </xf>
    <xf numFmtId="191" fontId="4" fillId="0" borderId="30" xfId="52" applyNumberFormat="1" applyFont="1" applyFill="1" applyBorder="1" applyAlignment="1">
      <alignment horizontal="right"/>
      <protection/>
    </xf>
    <xf numFmtId="191" fontId="4" fillId="0" borderId="30" xfId="52" applyNumberFormat="1" applyFont="1" applyBorder="1" applyAlignment="1">
      <alignment horizontal="right"/>
      <protection/>
    </xf>
    <xf numFmtId="191" fontId="4" fillId="0" borderId="30" xfId="52" applyNumberFormat="1" applyFont="1" applyBorder="1">
      <alignment/>
      <protection/>
    </xf>
    <xf numFmtId="204" fontId="4" fillId="0" borderId="30" xfId="52" applyNumberFormat="1" applyFont="1" applyBorder="1">
      <alignment/>
      <protection/>
    </xf>
    <xf numFmtId="16" fontId="4" fillId="0" borderId="0" xfId="52" applyNumberFormat="1" applyFont="1" applyBorder="1" applyAlignment="1" quotePrefix="1">
      <alignment horizontal="center"/>
      <protection/>
    </xf>
    <xf numFmtId="0" fontId="4" fillId="0" borderId="0" xfId="52" applyFont="1" applyBorder="1" applyAlignment="1" quotePrefix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204" fontId="4" fillId="0" borderId="31" xfId="52" applyNumberFormat="1" applyFont="1" applyBorder="1">
      <alignment/>
      <protection/>
    </xf>
    <xf numFmtId="191" fontId="4" fillId="0" borderId="31" xfId="52" applyNumberFormat="1" applyFont="1" applyFill="1" applyBorder="1">
      <alignment/>
      <protection/>
    </xf>
    <xf numFmtId="191" fontId="4" fillId="0" borderId="31" xfId="52" applyNumberFormat="1" applyFont="1" applyFill="1" applyBorder="1" applyAlignment="1">
      <alignment horizontal="right"/>
      <protection/>
    </xf>
    <xf numFmtId="191" fontId="4" fillId="0" borderId="31" xfId="52" applyNumberFormat="1" applyFont="1" applyBorder="1" applyAlignment="1">
      <alignment horizontal="right"/>
      <protection/>
    </xf>
    <xf numFmtId="191" fontId="4" fillId="0" borderId="31" xfId="52" applyNumberFormat="1" applyFont="1" applyBorder="1">
      <alignment/>
      <protection/>
    </xf>
    <xf numFmtId="191" fontId="4" fillId="0" borderId="32" xfId="39" applyNumberFormat="1" applyFont="1" applyBorder="1">
      <alignment/>
      <protection/>
    </xf>
    <xf numFmtId="191" fontId="4" fillId="0" borderId="32" xfId="39" applyNumberFormat="1" applyFont="1" applyBorder="1" applyAlignment="1">
      <alignment horizontal="right"/>
      <protection/>
    </xf>
    <xf numFmtId="0" fontId="4" fillId="0" borderId="30" xfId="39" applyFont="1" applyBorder="1" applyAlignment="1">
      <alignment horizontal="center"/>
      <protection/>
    </xf>
    <xf numFmtId="15" fontId="16" fillId="0" borderId="0" xfId="39" applyNumberFormat="1" applyFont="1" applyBorder="1">
      <alignment/>
      <protection/>
    </xf>
    <xf numFmtId="191" fontId="16" fillId="0" borderId="0" xfId="39" applyNumberFormat="1" applyFont="1" applyBorder="1">
      <alignment/>
      <protection/>
    </xf>
    <xf numFmtId="15" fontId="16" fillId="0" borderId="0" xfId="52" applyNumberFormat="1" applyFont="1" applyBorder="1">
      <alignment/>
      <protection/>
    </xf>
    <xf numFmtId="191" fontId="16" fillId="0" borderId="0" xfId="52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>
      <alignment horizontal="center"/>
    </xf>
    <xf numFmtId="204" fontId="4" fillId="0" borderId="35" xfId="0" applyNumberFormat="1" applyFont="1" applyBorder="1" applyAlignment="1" quotePrefix="1">
      <alignment horizontal="center"/>
    </xf>
    <xf numFmtId="204" fontId="4" fillId="0" borderId="0" xfId="39" applyNumberFormat="1" applyFont="1" applyBorder="1">
      <alignment/>
      <protection/>
    </xf>
    <xf numFmtId="204" fontId="4" fillId="0" borderId="32" xfId="39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0" fontId="4" fillId="0" borderId="36" xfId="52" applyFont="1" applyBorder="1" applyAlignment="1">
      <alignment horizontal="center"/>
      <protection/>
    </xf>
    <xf numFmtId="204" fontId="4" fillId="0" borderId="36" xfId="52" applyNumberFormat="1" applyFont="1" applyBorder="1">
      <alignment/>
      <protection/>
    </xf>
    <xf numFmtId="191" fontId="4" fillId="0" borderId="36" xfId="52" applyNumberFormat="1" applyFont="1" applyFill="1" applyBorder="1">
      <alignment/>
      <protection/>
    </xf>
    <xf numFmtId="191" fontId="4" fillId="0" borderId="36" xfId="52" applyNumberFormat="1" applyFont="1" applyFill="1" applyBorder="1" applyAlignment="1">
      <alignment horizontal="right"/>
      <protection/>
    </xf>
    <xf numFmtId="191" fontId="4" fillId="0" borderId="36" xfId="39" applyNumberFormat="1" applyFont="1" applyBorder="1">
      <alignment/>
      <protection/>
    </xf>
    <xf numFmtId="191" fontId="4" fillId="0" borderId="36" xfId="52" applyNumberFormat="1" applyFont="1" applyBorder="1">
      <alignment/>
      <protection/>
    </xf>
    <xf numFmtId="0" fontId="4" fillId="0" borderId="3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192" fontId="4" fillId="0" borderId="36" xfId="52" applyNumberFormat="1" applyFont="1" applyBorder="1">
      <alignment/>
      <protection/>
    </xf>
    <xf numFmtId="0" fontId="4" fillId="0" borderId="36" xfId="52" applyFont="1" applyBorder="1">
      <alignment/>
      <protection/>
    </xf>
    <xf numFmtId="0" fontId="4" fillId="0" borderId="38" xfId="52" applyFont="1" applyBorder="1" applyAlignment="1">
      <alignment horizontal="center"/>
      <protection/>
    </xf>
    <xf numFmtId="204" fontId="4" fillId="0" borderId="38" xfId="52" applyNumberFormat="1" applyFont="1" applyBorder="1">
      <alignment/>
      <protection/>
    </xf>
    <xf numFmtId="191" fontId="4" fillId="0" borderId="38" xfId="52" applyNumberFormat="1" applyFont="1" applyFill="1" applyBorder="1">
      <alignment/>
      <protection/>
    </xf>
    <xf numFmtId="191" fontId="4" fillId="0" borderId="38" xfId="52" applyNumberFormat="1" applyFont="1" applyFill="1" applyBorder="1" applyAlignment="1">
      <alignment horizontal="right"/>
      <protection/>
    </xf>
    <xf numFmtId="191" fontId="4" fillId="0" borderId="38" xfId="39" applyNumberFormat="1" applyFont="1" applyBorder="1">
      <alignment/>
      <protection/>
    </xf>
    <xf numFmtId="191" fontId="4" fillId="0" borderId="38" xfId="52" applyNumberFormat="1" applyFont="1" applyBorder="1">
      <alignment/>
      <protection/>
    </xf>
    <xf numFmtId="192" fontId="4" fillId="0" borderId="39" xfId="52" applyNumberFormat="1" applyFont="1" applyBorder="1">
      <alignment/>
      <protection/>
    </xf>
    <xf numFmtId="192" fontId="4" fillId="0" borderId="40" xfId="52" applyNumberFormat="1" applyFont="1" applyBorder="1">
      <alignment/>
      <protection/>
    </xf>
    <xf numFmtId="0" fontId="4" fillId="0" borderId="40" xfId="52" applyFont="1" applyBorder="1">
      <alignment/>
      <protection/>
    </xf>
    <xf numFmtId="0" fontId="4" fillId="0" borderId="41" xfId="52" applyFont="1" applyBorder="1">
      <alignment/>
      <protection/>
    </xf>
    <xf numFmtId="192" fontId="4" fillId="0" borderId="42" xfId="52" applyNumberFormat="1" applyFont="1" applyBorder="1">
      <alignment/>
      <protection/>
    </xf>
    <xf numFmtId="0" fontId="4" fillId="0" borderId="43" xfId="52" applyFont="1" applyBorder="1">
      <alignment/>
      <protection/>
    </xf>
    <xf numFmtId="192" fontId="4" fillId="0" borderId="44" xfId="52" applyNumberFormat="1" applyFont="1" applyBorder="1">
      <alignment/>
      <protection/>
    </xf>
    <xf numFmtId="0" fontId="4" fillId="0" borderId="45" xfId="52" applyFont="1" applyBorder="1">
      <alignment/>
      <protection/>
    </xf>
    <xf numFmtId="204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204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51" applyFont="1" applyBorder="1" applyAlignment="1">
      <alignment horizontal="center"/>
      <protection/>
    </xf>
    <xf numFmtId="0" fontId="20" fillId="0" borderId="47" xfId="51" applyFont="1" applyBorder="1" applyAlignment="1">
      <alignment horizontal="center"/>
      <protection/>
    </xf>
    <xf numFmtId="0" fontId="20" fillId="34" borderId="47" xfId="51" applyFont="1" applyFill="1" applyBorder="1" applyAlignment="1">
      <alignment horizontal="center"/>
      <protection/>
    </xf>
    <xf numFmtId="0" fontId="20" fillId="0" borderId="48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34" borderId="0" xfId="51" applyFont="1" applyFill="1" applyBorder="1" applyAlignment="1">
      <alignment horizontal="center"/>
      <protection/>
    </xf>
    <xf numFmtId="0" fontId="20" fillId="0" borderId="16" xfId="51" applyFont="1" applyBorder="1" applyAlignment="1">
      <alignment horizontal="center"/>
      <protection/>
    </xf>
    <xf numFmtId="0" fontId="20" fillId="34" borderId="49" xfId="51" applyFont="1" applyFill="1" applyBorder="1">
      <alignment/>
      <protection/>
    </xf>
    <xf numFmtId="204" fontId="0" fillId="0" borderId="50" xfId="51" applyNumberFormat="1" applyFont="1" applyBorder="1" applyAlignment="1">
      <alignment horizontal="center"/>
      <protection/>
    </xf>
    <xf numFmtId="0" fontId="0" fillId="0" borderId="50" xfId="51" applyBorder="1" applyAlignment="1">
      <alignment horizontal="center"/>
      <protection/>
    </xf>
    <xf numFmtId="197" fontId="0" fillId="0" borderId="50" xfId="51" applyNumberFormat="1" applyBorder="1">
      <alignment/>
      <protection/>
    </xf>
    <xf numFmtId="192" fontId="0" fillId="34" borderId="50" xfId="51" applyNumberFormat="1" applyFill="1" applyBorder="1">
      <alignment/>
      <protection/>
    </xf>
    <xf numFmtId="2" fontId="0" fillId="0" borderId="50" xfId="51" applyNumberFormat="1" applyBorder="1">
      <alignment/>
      <protection/>
    </xf>
    <xf numFmtId="2" fontId="0" fillId="0" borderId="51" xfId="51" applyNumberFormat="1" applyBorder="1">
      <alignment/>
      <protection/>
    </xf>
    <xf numFmtId="2" fontId="0" fillId="0" borderId="16" xfId="51" applyNumberFormat="1" applyBorder="1">
      <alignment/>
      <protection/>
    </xf>
    <xf numFmtId="204" fontId="20" fillId="0" borderId="15" xfId="51" applyNumberFormat="1" applyFont="1" applyBorder="1" applyAlignment="1">
      <alignment horizontal="center"/>
      <protection/>
    </xf>
    <xf numFmtId="204" fontId="20" fillId="0" borderId="48" xfId="51" applyNumberFormat="1" applyFont="1" applyBorder="1" applyAlignment="1">
      <alignment horizontal="center"/>
      <protection/>
    </xf>
    <xf numFmtId="204" fontId="20" fillId="0" borderId="48" xfId="51" applyNumberFormat="1" applyFont="1" applyBorder="1">
      <alignment/>
      <protection/>
    </xf>
    <xf numFmtId="204" fontId="20" fillId="0" borderId="16" xfId="51" applyNumberFormat="1" applyFont="1" applyBorder="1">
      <alignment/>
      <protection/>
    </xf>
    <xf numFmtId="204" fontId="0" fillId="0" borderId="50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51" applyNumberFormat="1" applyFont="1" applyBorder="1" applyAlignment="1">
      <alignment horizontal="center"/>
      <protection/>
    </xf>
    <xf numFmtId="197" fontId="20" fillId="0" borderId="48" xfId="51" applyNumberFormat="1" applyFont="1" applyBorder="1" applyAlignment="1">
      <alignment horizontal="center"/>
      <protection/>
    </xf>
    <xf numFmtId="197" fontId="20" fillId="0" borderId="16" xfId="51" applyNumberFormat="1" applyFont="1" applyBorder="1" applyAlignment="1">
      <alignment horizontal="center"/>
      <protection/>
    </xf>
    <xf numFmtId="197" fontId="0" fillId="0" borderId="50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 horizontal="right"/>
    </xf>
    <xf numFmtId="2" fontId="0" fillId="0" borderId="50" xfId="0" applyNumberFormat="1" applyBorder="1" applyAlignment="1">
      <alignment/>
    </xf>
    <xf numFmtId="49" fontId="4" fillId="0" borderId="52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2" fontId="20" fillId="0" borderId="53" xfId="51" applyNumberFormat="1" applyFont="1" applyBorder="1" applyAlignment="1">
      <alignment horizontal="center"/>
      <protection/>
    </xf>
    <xf numFmtId="2" fontId="20" fillId="0" borderId="15" xfId="51" applyNumberFormat="1" applyFont="1" applyBorder="1" applyAlignment="1">
      <alignment horizontal="center"/>
      <protection/>
    </xf>
    <xf numFmtId="2" fontId="20" fillId="0" borderId="54" xfId="51" applyNumberFormat="1" applyFont="1" applyBorder="1" applyAlignment="1">
      <alignment horizontal="center"/>
      <protection/>
    </xf>
    <xf numFmtId="2" fontId="20" fillId="0" borderId="48" xfId="51" applyNumberFormat="1" applyFont="1" applyBorder="1" applyAlignment="1">
      <alignment horizontal="center"/>
      <protection/>
    </xf>
    <xf numFmtId="2" fontId="20" fillId="0" borderId="54" xfId="51" applyNumberFormat="1" applyFont="1" applyBorder="1">
      <alignment/>
      <protection/>
    </xf>
    <xf numFmtId="2" fontId="20" fillId="0" borderId="48" xfId="51" applyNumberFormat="1" applyFont="1" applyBorder="1">
      <alignment/>
      <protection/>
    </xf>
    <xf numFmtId="2" fontId="20" fillId="0" borderId="55" xfId="51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7" xfId="51" applyNumberFormat="1" applyFont="1" applyBorder="1" applyAlignment="1">
      <alignment horizontal="center"/>
      <protection/>
    </xf>
    <xf numFmtId="197" fontId="20" fillId="0" borderId="0" xfId="51" applyNumberFormat="1" applyFont="1" applyBorder="1" applyAlignment="1">
      <alignment horizontal="center"/>
      <protection/>
    </xf>
    <xf numFmtId="197" fontId="20" fillId="0" borderId="49" xfId="51" applyNumberFormat="1" applyFont="1" applyBorder="1" applyAlignment="1">
      <alignment horizontal="center"/>
      <protection/>
    </xf>
    <xf numFmtId="0" fontId="4" fillId="0" borderId="40" xfId="0" applyFont="1" applyBorder="1" applyAlignment="1">
      <alignment horizontal="center"/>
    </xf>
    <xf numFmtId="204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 horizontal="right"/>
    </xf>
    <xf numFmtId="191" fontId="4" fillId="0" borderId="40" xfId="39" applyNumberFormat="1" applyFont="1" applyBorder="1">
      <alignment/>
      <protection/>
    </xf>
    <xf numFmtId="49" fontId="4" fillId="0" borderId="40" xfId="0" applyNumberFormat="1" applyFont="1" applyBorder="1" applyAlignment="1">
      <alignment horizontal="center"/>
    </xf>
    <xf numFmtId="192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191" fontId="16" fillId="0" borderId="15" xfId="52" applyNumberFormat="1" applyFont="1" applyFill="1" applyBorder="1">
      <alignment/>
      <protection/>
    </xf>
    <xf numFmtId="191" fontId="10" fillId="0" borderId="15" xfId="50" applyNumberFormat="1" applyFont="1" applyFill="1" applyBorder="1" applyAlignment="1">
      <alignment horizontal="right" vertical="center"/>
      <protection/>
    </xf>
    <xf numFmtId="0" fontId="16" fillId="0" borderId="15" xfId="52" applyFont="1" applyBorder="1" applyAlignment="1">
      <alignment horizontal="center"/>
      <protection/>
    </xf>
    <xf numFmtId="204" fontId="22" fillId="0" borderId="15" xfId="0" applyNumberFormat="1" applyFont="1" applyBorder="1" applyAlignment="1">
      <alignment/>
    </xf>
    <xf numFmtId="191" fontId="16" fillId="0" borderId="48" xfId="52" applyNumberFormat="1" applyFont="1" applyFill="1" applyBorder="1">
      <alignment/>
      <protection/>
    </xf>
    <xf numFmtId="191" fontId="10" fillId="0" borderId="48" xfId="50" applyNumberFormat="1" applyFont="1" applyFill="1" applyBorder="1" applyAlignment="1">
      <alignment horizontal="right" vertical="center"/>
      <protection/>
    </xf>
    <xf numFmtId="0" fontId="16" fillId="0" borderId="48" xfId="52" applyFont="1" applyBorder="1" applyAlignment="1">
      <alignment horizontal="center"/>
      <protection/>
    </xf>
    <xf numFmtId="0" fontId="16" fillId="0" borderId="48" xfId="0" applyFont="1" applyBorder="1" applyAlignment="1">
      <alignment horizontal="center"/>
    </xf>
    <xf numFmtId="204" fontId="22" fillId="0" borderId="48" xfId="0" applyNumberFormat="1" applyFont="1" applyBorder="1" applyAlignment="1">
      <alignment/>
    </xf>
    <xf numFmtId="16" fontId="16" fillId="0" borderId="48" xfId="52" applyNumberFormat="1" applyFont="1" applyBorder="1" applyAlignment="1">
      <alignment horizontal="center"/>
      <protection/>
    </xf>
    <xf numFmtId="49" fontId="16" fillId="0" borderId="48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204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 horizontal="right"/>
    </xf>
    <xf numFmtId="191" fontId="4" fillId="0" borderId="56" xfId="39" applyNumberFormat="1" applyFont="1" applyBorder="1">
      <alignment/>
      <protection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203" fontId="4" fillId="0" borderId="0" xfId="52" applyNumberFormat="1" applyFont="1" applyBorder="1">
      <alignment/>
      <protection/>
    </xf>
    <xf numFmtId="203" fontId="4" fillId="0" borderId="27" xfId="52" applyNumberFormat="1" applyFont="1" applyBorder="1">
      <alignment/>
      <protection/>
    </xf>
    <xf numFmtId="203" fontId="14" fillId="0" borderId="0" xfId="40" applyNumberFormat="1" applyFont="1" applyAlignment="1">
      <alignment horizontal="center"/>
      <protection/>
    </xf>
    <xf numFmtId="192" fontId="0" fillId="34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51" applyNumberFormat="1" applyFont="1" applyFill="1" applyBorder="1">
      <alignment/>
      <protection/>
    </xf>
    <xf numFmtId="2" fontId="0" fillId="0" borderId="57" xfId="51" applyNumberFormat="1" applyFont="1" applyBorder="1">
      <alignment/>
      <protection/>
    </xf>
    <xf numFmtId="0" fontId="0" fillId="0" borderId="57" xfId="51" applyFont="1" applyBorder="1" applyAlignment="1">
      <alignment horizontal="center"/>
      <protection/>
    </xf>
    <xf numFmtId="2" fontId="0" fillId="0" borderId="57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51" applyNumberFormat="1" applyFont="1" applyFill="1" applyBorder="1">
      <alignment/>
      <protection/>
    </xf>
    <xf numFmtId="2" fontId="0" fillId="0" borderId="16" xfId="51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5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7" fontId="0" fillId="0" borderId="58" xfId="0" applyNumberFormat="1" applyBorder="1" applyAlignment="1">
      <alignment/>
    </xf>
    <xf numFmtId="192" fontId="0" fillId="34" borderId="58" xfId="51" applyNumberFormat="1" applyFont="1" applyFill="1" applyBorder="1">
      <alignment/>
      <protection/>
    </xf>
    <xf numFmtId="2" fontId="0" fillId="0" borderId="58" xfId="51" applyNumberFormat="1" applyFont="1" applyBorder="1">
      <alignment/>
      <protection/>
    </xf>
    <xf numFmtId="2" fontId="0" fillId="0" borderId="58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48" xfId="0" applyNumberFormat="1" applyFont="1" applyBorder="1" applyAlignment="1">
      <alignment/>
    </xf>
    <xf numFmtId="0" fontId="22" fillId="0" borderId="48" xfId="0" applyFont="1" applyBorder="1" applyAlignment="1">
      <alignment/>
    </xf>
    <xf numFmtId="0" fontId="4" fillId="0" borderId="59" xfId="0" applyFont="1" applyBorder="1" applyAlignment="1">
      <alignment horizontal="center"/>
    </xf>
    <xf numFmtId="204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 horizontal="right"/>
    </xf>
    <xf numFmtId="191" fontId="4" fillId="0" borderId="59" xfId="39" applyNumberFormat="1" applyFont="1" applyBorder="1">
      <alignment/>
      <protection/>
    </xf>
    <xf numFmtId="49" fontId="4" fillId="0" borderId="59" xfId="0" applyNumberFormat="1" applyFont="1" applyBorder="1" applyAlignment="1">
      <alignment horizontal="center"/>
    </xf>
    <xf numFmtId="192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191" fontId="22" fillId="0" borderId="48" xfId="52" applyNumberFormat="1" applyFont="1" applyBorder="1">
      <alignment/>
      <protection/>
    </xf>
    <xf numFmtId="0" fontId="0" fillId="0" borderId="50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50" xfId="0" applyNumberFormat="1" applyFont="1" applyBorder="1" applyAlignment="1">
      <alignment/>
    </xf>
    <xf numFmtId="0" fontId="20" fillId="0" borderId="49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16" fillId="0" borderId="48" xfId="0" applyNumberFormat="1" applyFont="1" applyBorder="1" applyAlignment="1">
      <alignment/>
    </xf>
    <xf numFmtId="191" fontId="16" fillId="0" borderId="16" xfId="0" applyNumberFormat="1" applyFont="1" applyBorder="1" applyAlignment="1">
      <alignment/>
    </xf>
    <xf numFmtId="191" fontId="10" fillId="0" borderId="48" xfId="50" applyNumberFormat="1" applyFont="1" applyBorder="1">
      <alignment/>
      <protection/>
    </xf>
    <xf numFmtId="0" fontId="13" fillId="0" borderId="16" xfId="50" applyFont="1" applyBorder="1" applyAlignment="1">
      <alignment horizontal="center"/>
      <protection/>
    </xf>
    <xf numFmtId="0" fontId="10" fillId="0" borderId="16" xfId="50" applyFont="1" applyBorder="1" applyAlignment="1">
      <alignment horizontal="right"/>
      <protection/>
    </xf>
    <xf numFmtId="191" fontId="16" fillId="0" borderId="16" xfId="52" applyNumberFormat="1" applyFont="1" applyFill="1" applyBorder="1">
      <alignment/>
      <protection/>
    </xf>
    <xf numFmtId="191" fontId="10" fillId="0" borderId="16" xfId="50" applyNumberFormat="1" applyFont="1" applyFill="1" applyBorder="1" applyAlignment="1">
      <alignment horizontal="right" vertical="center"/>
      <protection/>
    </xf>
    <xf numFmtId="204" fontId="22" fillId="0" borderId="16" xfId="0" applyNumberFormat="1" applyFont="1" applyBorder="1" applyAlignment="1">
      <alignment/>
    </xf>
    <xf numFmtId="191" fontId="10" fillId="0" borderId="16" xfId="50" applyNumberFormat="1" applyFont="1" applyBorder="1">
      <alignment/>
      <protection/>
    </xf>
    <xf numFmtId="0" fontId="16" fillId="0" borderId="16" xfId="0" applyFont="1" applyBorder="1" applyAlignment="1">
      <alignment horizontal="center"/>
    </xf>
    <xf numFmtId="191" fontId="4" fillId="0" borderId="59" xfId="39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51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16" fontId="4" fillId="0" borderId="59" xfId="0" applyNumberFormat="1" applyFont="1" applyBorder="1" applyAlignment="1" quotePrefix="1">
      <alignment horizontal="center"/>
    </xf>
    <xf numFmtId="0" fontId="20" fillId="35" borderId="51" xfId="51" applyFont="1" applyFill="1" applyBorder="1" applyAlignment="1">
      <alignment horizontal="center"/>
      <protection/>
    </xf>
    <xf numFmtId="0" fontId="20" fillId="35" borderId="61" xfId="51" applyFont="1" applyFill="1" applyBorder="1" applyAlignment="1">
      <alignment horizontal="center"/>
      <protection/>
    </xf>
    <xf numFmtId="0" fontId="20" fillId="35" borderId="62" xfId="51" applyFont="1" applyFill="1" applyBorder="1" applyAlignment="1">
      <alignment horizontal="center"/>
      <protection/>
    </xf>
    <xf numFmtId="193" fontId="10" fillId="0" borderId="15" xfId="50" applyNumberFormat="1" applyFont="1" applyFill="1" applyBorder="1" applyAlignment="1" applyProtection="1">
      <alignment horizontal="center" vertical="center" textRotation="90"/>
      <protection/>
    </xf>
    <xf numFmtId="193" fontId="10" fillId="0" borderId="16" xfId="50" applyNumberFormat="1" applyFont="1" applyFill="1" applyBorder="1" applyAlignment="1" applyProtection="1">
      <alignment horizontal="center" vertical="center" textRotation="90"/>
      <protection/>
    </xf>
    <xf numFmtId="4" fontId="10" fillId="0" borderId="50" xfId="50" applyNumberFormat="1" applyFont="1" applyFill="1" applyBorder="1" applyAlignment="1" applyProtection="1">
      <alignment horizontal="center" vertical="center"/>
      <protection/>
    </xf>
    <xf numFmtId="193" fontId="10" fillId="0" borderId="50" xfId="50" applyNumberFormat="1" applyFont="1" applyFill="1" applyBorder="1" applyAlignment="1" applyProtection="1">
      <alignment horizontal="center"/>
      <protection/>
    </xf>
    <xf numFmtId="4" fontId="10" fillId="0" borderId="50" xfId="50" applyNumberFormat="1" applyFont="1" applyFill="1" applyBorder="1" applyAlignment="1" applyProtection="1">
      <alignment horizontal="center"/>
      <protection/>
    </xf>
    <xf numFmtId="0" fontId="10" fillId="0" borderId="15" xfId="50" applyFont="1" applyFill="1" applyBorder="1" applyAlignment="1" applyProtection="1">
      <alignment horizontal="center" vertical="center" textRotation="90"/>
      <protection/>
    </xf>
    <xf numFmtId="0" fontId="10" fillId="0" borderId="16" xfId="50" applyFont="1" applyFill="1" applyBorder="1" applyAlignment="1" applyProtection="1">
      <alignment horizontal="center" vertical="center" textRotation="90"/>
      <protection/>
    </xf>
    <xf numFmtId="0" fontId="10" fillId="0" borderId="50" xfId="50" applyFont="1" applyFill="1" applyBorder="1" applyAlignment="1" applyProtection="1">
      <alignment horizontal="center" vertical="center"/>
      <protection/>
    </xf>
    <xf numFmtId="0" fontId="10" fillId="0" borderId="15" xfId="50" applyFont="1" applyFill="1" applyBorder="1" applyAlignment="1" applyProtection="1">
      <alignment horizontal="center" vertical="center"/>
      <protection/>
    </xf>
    <xf numFmtId="0" fontId="10" fillId="0" borderId="50" xfId="50" applyFont="1" applyFill="1" applyBorder="1" applyAlignment="1" applyProtection="1">
      <alignment horizontal="center" vertical="center" textRotation="90"/>
      <protection/>
    </xf>
    <xf numFmtId="2" fontId="10" fillId="0" borderId="50" xfId="50" applyNumberFormat="1" applyFont="1" applyFill="1" applyBorder="1" applyAlignment="1" applyProtection="1">
      <alignment horizontal="left"/>
      <protection/>
    </xf>
    <xf numFmtId="192" fontId="10" fillId="0" borderId="50" xfId="50" applyNumberFormat="1" applyFont="1" applyFill="1" applyBorder="1" applyAlignment="1" applyProtection="1">
      <alignment/>
      <protection/>
    </xf>
    <xf numFmtId="192" fontId="10" fillId="0" borderId="50" xfId="50" applyNumberFormat="1" applyFont="1" applyFill="1" applyBorder="1" applyProtection="1">
      <alignment/>
      <protection/>
    </xf>
    <xf numFmtId="2" fontId="9" fillId="0" borderId="51" xfId="50" applyNumberFormat="1" applyFont="1" applyFill="1" applyBorder="1" applyAlignment="1" applyProtection="1">
      <alignment horizontal="center"/>
      <protection/>
    </xf>
    <xf numFmtId="2" fontId="9" fillId="0" borderId="61" xfId="50" applyNumberFormat="1" applyFont="1" applyFill="1" applyBorder="1" applyAlignment="1" applyProtection="1">
      <alignment horizontal="center"/>
      <protection/>
    </xf>
    <xf numFmtId="2" fontId="9" fillId="0" borderId="62" xfId="50" applyNumberFormat="1" applyFont="1" applyFill="1" applyBorder="1" applyAlignment="1" applyProtection="1">
      <alignment horizontal="center"/>
      <protection/>
    </xf>
    <xf numFmtId="2" fontId="10" fillId="0" borderId="50" xfId="50" applyNumberFormat="1" applyFont="1" applyFill="1" applyBorder="1" applyAlignment="1" applyProtection="1">
      <alignment horizontal="center"/>
      <protection/>
    </xf>
    <xf numFmtId="192" fontId="10" fillId="0" borderId="50" xfId="50" applyNumberFormat="1" applyFont="1" applyFill="1" applyBorder="1" applyAlignment="1" applyProtection="1">
      <alignment horizontal="center"/>
      <protection/>
    </xf>
    <xf numFmtId="0" fontId="13" fillId="0" borderId="0" xfId="49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ook7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กติ_W17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975"/>
          <c:w val="0.79875"/>
          <c:h val="0.841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ser>
          <c:idx val="0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31904677"/>
        <c:axId val="18706638"/>
      </c:scatterChart>
      <c:valAx>
        <c:axId val="3190467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706638"/>
        <c:crossesAt val="0.01"/>
        <c:crossBetween val="midCat"/>
        <c:dispUnits/>
      </c:valAx>
      <c:valAx>
        <c:axId val="1870663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90467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425"/>
          <c:y val="0.36775"/>
          <c:w val="0.18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1"/>
          <c:w val="0.807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2009 - 2018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DATA!$D$9:$D$305</c:f>
              <c:numCache>
                <c:ptCount val="297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</c:numCache>
            </c:numRef>
          </c:xVal>
          <c:yVal>
            <c:numRef>
              <c:f>DATA!$G$9:$G$305</c:f>
              <c:numCache>
                <c:ptCount val="297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</c:numCache>
            </c:numRef>
          </c:yVal>
          <c:smooth val="0"/>
        </c:ser>
        <c:axId val="34142015"/>
        <c:axId val="38842680"/>
      </c:scatterChart>
      <c:valAx>
        <c:axId val="3414201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842680"/>
        <c:crossesAt val="0.01"/>
        <c:crossBetween val="midCat"/>
        <c:dispUnits/>
      </c:valAx>
      <c:valAx>
        <c:axId val="3884268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14201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3975"/>
          <c:w val="0.158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Mae Nam Wang A.Rong Kor  Lampang   Year 2018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14039801"/>
        <c:axId val="59249346"/>
      </c:lineChart>
      <c:dateAx>
        <c:axId val="140398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249346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9801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5975"/>
          <c:w val="0.801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63482067"/>
        <c:axId val="34467692"/>
      </c:scatterChart>
      <c:valAx>
        <c:axId val="6348206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467692"/>
        <c:crossesAt val="0.01"/>
        <c:crossBetween val="midCat"/>
        <c:dispUnits/>
      </c:valAx>
      <c:valAx>
        <c:axId val="3446769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48206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9"/>
          <c:y val="0.36075"/>
          <c:w val="0.088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123825</xdr:rowOff>
    </xdr:from>
    <xdr:to>
      <xdr:col>8</xdr:col>
      <xdr:colOff>514350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19050" y="476250"/>
        <a:ext cx="56769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47625</xdr:rowOff>
    </xdr:from>
    <xdr:to>
      <xdr:col>8</xdr:col>
      <xdr:colOff>542925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28575" y="6743700"/>
        <a:ext cx="569595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495300</xdr:colOff>
      <xdr:row>36</xdr:row>
      <xdr:rowOff>152400</xdr:rowOff>
    </xdr:to>
    <xdr:graphicFrame>
      <xdr:nvGraphicFramePr>
        <xdr:cNvPr id="2" name="Chart 1"/>
        <xdr:cNvGraphicFramePr/>
      </xdr:nvGraphicFramePr>
      <xdr:xfrm>
        <a:off x="2924175" y="4857750"/>
        <a:ext cx="56769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449"/>
  <sheetViews>
    <sheetView zoomScalePageLayoutView="0" workbookViewId="0" topLeftCell="A367">
      <selection activeCell="N402" sqref="N402"/>
    </sheetView>
  </sheetViews>
  <sheetFormatPr defaultColWidth="9.140625" defaultRowHeight="23.25"/>
  <cols>
    <col min="1" max="1" width="9.421875" style="182" bestFit="1" customWidth="1"/>
    <col min="2" max="2" width="9.140625" style="277" customWidth="1"/>
    <col min="3" max="5" width="9.140625" style="187" customWidth="1"/>
    <col min="6" max="6" width="11.140625" style="0" customWidth="1"/>
    <col min="8" max="8" width="9.140625" style="277" customWidth="1"/>
    <col min="9" max="10" width="9.140625" style="201" customWidth="1"/>
  </cols>
  <sheetData>
    <row r="1" spans="1:10" s="161" customFormat="1" ht="21">
      <c r="A1" s="298" t="s">
        <v>92</v>
      </c>
      <c r="B1" s="299"/>
      <c r="C1" s="299"/>
      <c r="D1" s="299"/>
      <c r="E1" s="299"/>
      <c r="F1" s="299"/>
      <c r="G1" s="299"/>
      <c r="H1" s="299"/>
      <c r="I1" s="299"/>
      <c r="J1" s="300"/>
    </row>
    <row r="2" spans="1:10" s="161" customFormat="1" ht="18.75" customHeight="1">
      <c r="A2" s="177" t="s">
        <v>93</v>
      </c>
      <c r="B2" s="163" t="s">
        <v>94</v>
      </c>
      <c r="C2" s="183" t="s">
        <v>95</v>
      </c>
      <c r="D2" s="202" t="s">
        <v>95</v>
      </c>
      <c r="E2" s="183" t="s">
        <v>96</v>
      </c>
      <c r="F2" s="164" t="s">
        <v>96</v>
      </c>
      <c r="G2" s="162" t="s">
        <v>96</v>
      </c>
      <c r="H2" s="163" t="s">
        <v>97</v>
      </c>
      <c r="I2" s="194" t="s">
        <v>96</v>
      </c>
      <c r="J2" s="195" t="s">
        <v>96</v>
      </c>
    </row>
    <row r="3" spans="1:10" s="161" customFormat="1" ht="18.75" customHeight="1">
      <c r="A3" s="178" t="s">
        <v>98</v>
      </c>
      <c r="B3" s="166" t="s">
        <v>99</v>
      </c>
      <c r="C3" s="184" t="s">
        <v>100</v>
      </c>
      <c r="D3" s="203" t="s">
        <v>100</v>
      </c>
      <c r="E3" s="184" t="s">
        <v>101</v>
      </c>
      <c r="F3" s="167" t="s">
        <v>101</v>
      </c>
      <c r="G3" s="165" t="s">
        <v>102</v>
      </c>
      <c r="H3" s="166" t="s">
        <v>103</v>
      </c>
      <c r="I3" s="196" t="s">
        <v>104</v>
      </c>
      <c r="J3" s="197" t="s">
        <v>105</v>
      </c>
    </row>
    <row r="4" spans="1:10" s="161" customFormat="1" ht="18.75" customHeight="1">
      <c r="A4" s="179"/>
      <c r="B4" s="166" t="s">
        <v>106</v>
      </c>
      <c r="C4" s="184" t="s">
        <v>107</v>
      </c>
      <c r="D4" s="203" t="s">
        <v>108</v>
      </c>
      <c r="E4" s="184" t="s">
        <v>109</v>
      </c>
      <c r="F4" s="167" t="s">
        <v>110</v>
      </c>
      <c r="G4" s="165" t="s">
        <v>111</v>
      </c>
      <c r="H4" s="166" t="s">
        <v>112</v>
      </c>
      <c r="I4" s="198"/>
      <c r="J4" s="199"/>
    </row>
    <row r="5" spans="1:10" s="161" customFormat="1" ht="18.75" customHeight="1">
      <c r="A5" s="180"/>
      <c r="B5" s="276"/>
      <c r="C5" s="185" t="s">
        <v>37</v>
      </c>
      <c r="D5" s="204" t="s">
        <v>36</v>
      </c>
      <c r="E5" s="185" t="s">
        <v>38</v>
      </c>
      <c r="F5" s="169"/>
      <c r="G5" s="168" t="s">
        <v>113</v>
      </c>
      <c r="H5" s="276"/>
      <c r="I5" s="200" t="s">
        <v>114</v>
      </c>
      <c r="J5" s="197" t="s">
        <v>115</v>
      </c>
    </row>
    <row r="6" spans="1:10" s="161" customFormat="1" ht="18.75" customHeight="1">
      <c r="A6" s="170">
        <v>20911</v>
      </c>
      <c r="B6" s="171">
        <v>25</v>
      </c>
      <c r="C6" s="172">
        <v>87.0678</v>
      </c>
      <c r="D6" s="172">
        <v>87.0691</v>
      </c>
      <c r="E6" s="172">
        <f aca="true" t="shared" si="0" ref="E6:E47">D6-C6</f>
        <v>0.001300000000000523</v>
      </c>
      <c r="F6" s="173">
        <f aca="true" t="shared" si="1" ref="F6:F38">((10^6)*E6/G6)</f>
        <v>4.264951937274114</v>
      </c>
      <c r="G6" s="174">
        <f aca="true" t="shared" si="2" ref="G6:G38">I6-J6</f>
        <v>304.81000000000006</v>
      </c>
      <c r="H6" s="171">
        <v>1</v>
      </c>
      <c r="I6" s="175">
        <v>824.74</v>
      </c>
      <c r="J6" s="174">
        <v>519.93</v>
      </c>
    </row>
    <row r="7" spans="1:10" s="161" customFormat="1" ht="18.75" customHeight="1">
      <c r="A7" s="170"/>
      <c r="B7" s="171">
        <v>26</v>
      </c>
      <c r="C7" s="172">
        <v>85.8115</v>
      </c>
      <c r="D7" s="172">
        <v>85.8128</v>
      </c>
      <c r="E7" s="172">
        <f t="shared" si="0"/>
        <v>0.001300000000000523</v>
      </c>
      <c r="F7" s="173">
        <f t="shared" si="1"/>
        <v>4.115877790091889</v>
      </c>
      <c r="G7" s="174">
        <f t="shared" si="2"/>
        <v>315.84999999999997</v>
      </c>
      <c r="H7" s="171">
        <v>2</v>
      </c>
      <c r="I7" s="175">
        <v>650.28</v>
      </c>
      <c r="J7" s="174">
        <v>334.43</v>
      </c>
    </row>
    <row r="8" spans="1:10" s="161" customFormat="1" ht="18.75" customHeight="1">
      <c r="A8" s="170"/>
      <c r="B8" s="171">
        <v>27</v>
      </c>
      <c r="C8" s="172">
        <v>86.3359</v>
      </c>
      <c r="D8" s="172">
        <v>86.3359</v>
      </c>
      <c r="E8" s="172">
        <f t="shared" si="0"/>
        <v>0</v>
      </c>
      <c r="F8" s="173">
        <f t="shared" si="1"/>
        <v>0</v>
      </c>
      <c r="G8" s="174">
        <f t="shared" si="2"/>
        <v>344.65</v>
      </c>
      <c r="H8" s="171">
        <v>3</v>
      </c>
      <c r="I8" s="175">
        <v>711.88</v>
      </c>
      <c r="J8" s="176">
        <v>367.23</v>
      </c>
    </row>
    <row r="9" spans="1:10" s="161" customFormat="1" ht="18.75" customHeight="1">
      <c r="A9" s="170">
        <v>20931</v>
      </c>
      <c r="B9" s="171">
        <v>28</v>
      </c>
      <c r="C9" s="172">
        <v>87.1969</v>
      </c>
      <c r="D9" s="172">
        <v>87.1969</v>
      </c>
      <c r="E9" s="172">
        <f t="shared" si="0"/>
        <v>0</v>
      </c>
      <c r="F9" s="173">
        <f t="shared" si="1"/>
        <v>0</v>
      </c>
      <c r="G9" s="174">
        <f t="shared" si="2"/>
        <v>264.03</v>
      </c>
      <c r="H9" s="171">
        <v>4</v>
      </c>
      <c r="I9" s="175">
        <v>816.51</v>
      </c>
      <c r="J9" s="174">
        <v>552.48</v>
      </c>
    </row>
    <row r="10" spans="1:10" s="161" customFormat="1" ht="18.75" customHeight="1">
      <c r="A10" s="170"/>
      <c r="B10" s="171">
        <v>29</v>
      </c>
      <c r="C10" s="172">
        <v>85.2338</v>
      </c>
      <c r="D10" s="172">
        <v>85.2338</v>
      </c>
      <c r="E10" s="172">
        <f t="shared" si="0"/>
        <v>0</v>
      </c>
      <c r="F10" s="173">
        <f t="shared" si="1"/>
        <v>0</v>
      </c>
      <c r="G10" s="174">
        <f t="shared" si="2"/>
        <v>272.11</v>
      </c>
      <c r="H10" s="171">
        <v>5</v>
      </c>
      <c r="I10" s="175">
        <v>703.51</v>
      </c>
      <c r="J10" s="174">
        <v>431.4</v>
      </c>
    </row>
    <row r="11" spans="1:10" s="161" customFormat="1" ht="18.75" customHeight="1">
      <c r="A11" s="170"/>
      <c r="B11" s="171">
        <v>30</v>
      </c>
      <c r="C11" s="172">
        <v>84.9758</v>
      </c>
      <c r="D11" s="172">
        <v>84.9778</v>
      </c>
      <c r="E11" s="172">
        <f t="shared" si="0"/>
        <v>0.001999999999995339</v>
      </c>
      <c r="F11" s="173">
        <f t="shared" si="1"/>
        <v>7.02148574636757</v>
      </c>
      <c r="G11" s="174">
        <f t="shared" si="2"/>
        <v>284.84000000000003</v>
      </c>
      <c r="H11" s="171">
        <v>6</v>
      </c>
      <c r="I11" s="175">
        <v>792.58</v>
      </c>
      <c r="J11" s="176">
        <v>507.74</v>
      </c>
    </row>
    <row r="12" spans="1:10" s="161" customFormat="1" ht="18.75" customHeight="1">
      <c r="A12" s="170">
        <v>20945</v>
      </c>
      <c r="B12" s="171">
        <v>28</v>
      </c>
      <c r="C12" s="172">
        <v>87.2363</v>
      </c>
      <c r="D12" s="172">
        <v>87.2804</v>
      </c>
      <c r="E12" s="172">
        <f t="shared" si="0"/>
        <v>0.04410000000000025</v>
      </c>
      <c r="F12" s="173">
        <f t="shared" si="1"/>
        <v>135.96842819263816</v>
      </c>
      <c r="G12" s="174">
        <f t="shared" si="2"/>
        <v>324.3399999999999</v>
      </c>
      <c r="H12" s="171">
        <v>7</v>
      </c>
      <c r="I12" s="175">
        <v>698.56</v>
      </c>
      <c r="J12" s="174">
        <v>374.22</v>
      </c>
    </row>
    <row r="13" spans="1:10" s="161" customFormat="1" ht="18.75" customHeight="1">
      <c r="A13" s="170"/>
      <c r="B13" s="171">
        <v>29</v>
      </c>
      <c r="C13" s="172">
        <v>85.2671</v>
      </c>
      <c r="D13" s="172">
        <v>85.289</v>
      </c>
      <c r="E13" s="172">
        <f t="shared" si="0"/>
        <v>0.02190000000000225</v>
      </c>
      <c r="F13" s="173">
        <f t="shared" si="1"/>
        <v>70.32303641385347</v>
      </c>
      <c r="G13" s="174">
        <f t="shared" si="2"/>
        <v>311.4200000000001</v>
      </c>
      <c r="H13" s="171">
        <v>8</v>
      </c>
      <c r="I13" s="175">
        <v>880.84</v>
      </c>
      <c r="J13" s="174">
        <v>569.42</v>
      </c>
    </row>
    <row r="14" spans="1:10" s="161" customFormat="1" ht="18.75" customHeight="1">
      <c r="A14" s="170"/>
      <c r="B14" s="171">
        <v>30</v>
      </c>
      <c r="C14" s="172">
        <v>84.9543</v>
      </c>
      <c r="D14" s="172">
        <v>84.9796</v>
      </c>
      <c r="E14" s="172">
        <f t="shared" si="0"/>
        <v>0.025300000000001432</v>
      </c>
      <c r="F14" s="173">
        <f t="shared" si="1"/>
        <v>74.88308766945312</v>
      </c>
      <c r="G14" s="174">
        <f t="shared" si="2"/>
        <v>337.86</v>
      </c>
      <c r="H14" s="171">
        <v>9</v>
      </c>
      <c r="I14" s="175">
        <v>677.39</v>
      </c>
      <c r="J14" s="176">
        <v>339.53</v>
      </c>
    </row>
    <row r="15" spans="1:10" s="161" customFormat="1" ht="18.75" customHeight="1">
      <c r="A15" s="170">
        <v>20952</v>
      </c>
      <c r="B15" s="171">
        <v>31</v>
      </c>
      <c r="C15" s="172">
        <v>86.0488</v>
      </c>
      <c r="D15" s="172">
        <v>86.0488</v>
      </c>
      <c r="E15" s="172">
        <f t="shared" si="0"/>
        <v>0</v>
      </c>
      <c r="F15" s="173">
        <f t="shared" si="1"/>
        <v>0</v>
      </c>
      <c r="G15" s="174">
        <f t="shared" si="2"/>
        <v>326.05999999999995</v>
      </c>
      <c r="H15" s="171">
        <v>10</v>
      </c>
      <c r="I15" s="175">
        <v>718.81</v>
      </c>
      <c r="J15" s="174">
        <v>392.75</v>
      </c>
    </row>
    <row r="16" spans="1:10" s="161" customFormat="1" ht="18.75" customHeight="1">
      <c r="A16" s="170"/>
      <c r="B16" s="171">
        <v>32</v>
      </c>
      <c r="C16" s="172">
        <v>85.0196</v>
      </c>
      <c r="D16" s="172">
        <v>85.0196</v>
      </c>
      <c r="E16" s="172">
        <f t="shared" si="0"/>
        <v>0</v>
      </c>
      <c r="F16" s="173">
        <f t="shared" si="1"/>
        <v>0</v>
      </c>
      <c r="G16" s="174">
        <f t="shared" si="2"/>
        <v>288.3900000000001</v>
      </c>
      <c r="H16" s="171">
        <v>11</v>
      </c>
      <c r="I16" s="175">
        <v>840.32</v>
      </c>
      <c r="J16" s="174">
        <v>551.93</v>
      </c>
    </row>
    <row r="17" spans="1:10" s="161" customFormat="1" ht="18.75" customHeight="1">
      <c r="A17" s="170"/>
      <c r="B17" s="171">
        <v>33</v>
      </c>
      <c r="C17" s="172">
        <v>84.7918</v>
      </c>
      <c r="D17" s="172">
        <v>84.7985</v>
      </c>
      <c r="E17" s="172">
        <f t="shared" si="0"/>
        <v>0.006700000000009254</v>
      </c>
      <c r="F17" s="173">
        <f t="shared" si="1"/>
        <v>20.307337920192932</v>
      </c>
      <c r="G17" s="174">
        <f t="shared" si="2"/>
        <v>329.93</v>
      </c>
      <c r="H17" s="171">
        <v>12</v>
      </c>
      <c r="I17" s="175">
        <v>701.39</v>
      </c>
      <c r="J17" s="176">
        <v>371.46</v>
      </c>
    </row>
    <row r="18" spans="1:10" s="161" customFormat="1" ht="18.75" customHeight="1">
      <c r="A18" s="170">
        <v>20959</v>
      </c>
      <c r="B18" s="171">
        <v>34</v>
      </c>
      <c r="C18" s="172">
        <v>83.7424</v>
      </c>
      <c r="D18" s="172">
        <v>83.7489</v>
      </c>
      <c r="E18" s="172">
        <f t="shared" si="0"/>
        <v>0.006500000000002615</v>
      </c>
      <c r="F18" s="173">
        <f t="shared" si="1"/>
        <v>21.47482489759024</v>
      </c>
      <c r="G18" s="174">
        <f t="shared" si="2"/>
        <v>302.68000000000006</v>
      </c>
      <c r="H18" s="171">
        <v>13</v>
      </c>
      <c r="I18" s="174">
        <v>793.95</v>
      </c>
      <c r="J18" s="174">
        <v>491.27</v>
      </c>
    </row>
    <row r="19" spans="1:10" s="161" customFormat="1" ht="18.75" customHeight="1">
      <c r="A19" s="170"/>
      <c r="B19" s="171">
        <v>35</v>
      </c>
      <c r="C19" s="172">
        <v>85.0022</v>
      </c>
      <c r="D19" s="172">
        <v>85.0034</v>
      </c>
      <c r="E19" s="172">
        <f t="shared" si="0"/>
        <v>0.0011999999999972033</v>
      </c>
      <c r="F19" s="173">
        <f t="shared" si="1"/>
        <v>3.7811948575661813</v>
      </c>
      <c r="G19" s="174">
        <f t="shared" si="2"/>
        <v>317.36</v>
      </c>
      <c r="H19" s="171">
        <v>14</v>
      </c>
      <c r="I19" s="174">
        <v>689.89</v>
      </c>
      <c r="J19" s="174">
        <v>372.53</v>
      </c>
    </row>
    <row r="20" spans="1:10" s="161" customFormat="1" ht="18.75" customHeight="1">
      <c r="A20" s="170"/>
      <c r="B20" s="171">
        <v>36</v>
      </c>
      <c r="C20" s="172">
        <v>84.5595</v>
      </c>
      <c r="D20" s="172">
        <v>84.5621</v>
      </c>
      <c r="E20" s="172">
        <f t="shared" si="0"/>
        <v>0.002600000000001046</v>
      </c>
      <c r="F20" s="173">
        <f t="shared" si="1"/>
        <v>9.474528095623661</v>
      </c>
      <c r="G20" s="174">
        <f t="shared" si="2"/>
        <v>274.4200000000001</v>
      </c>
      <c r="H20" s="171">
        <v>15</v>
      </c>
      <c r="I20" s="175">
        <v>752.32</v>
      </c>
      <c r="J20" s="176">
        <v>477.9</v>
      </c>
    </row>
    <row r="21" spans="1:10" s="161" customFormat="1" ht="18.75" customHeight="1">
      <c r="A21" s="170">
        <v>20973</v>
      </c>
      <c r="B21" s="171">
        <v>28</v>
      </c>
      <c r="C21" s="172">
        <v>87.186</v>
      </c>
      <c r="D21" s="172">
        <v>87.1879</v>
      </c>
      <c r="E21" s="172">
        <f t="shared" si="0"/>
        <v>0.0018999999999920192</v>
      </c>
      <c r="F21" s="173">
        <f t="shared" si="1"/>
        <v>6.658956296190443</v>
      </c>
      <c r="G21" s="174">
        <f t="shared" si="2"/>
        <v>285.33000000000004</v>
      </c>
      <c r="H21" s="171">
        <v>16</v>
      </c>
      <c r="I21" s="175">
        <v>839.38</v>
      </c>
      <c r="J21" s="174">
        <v>554.05</v>
      </c>
    </row>
    <row r="22" spans="1:10" s="161" customFormat="1" ht="18.75" customHeight="1">
      <c r="A22" s="170"/>
      <c r="B22" s="171">
        <v>29</v>
      </c>
      <c r="C22" s="172">
        <v>85.2106</v>
      </c>
      <c r="D22" s="172">
        <v>85.215</v>
      </c>
      <c r="E22" s="172">
        <f t="shared" si="0"/>
        <v>0.004400000000003956</v>
      </c>
      <c r="F22" s="173">
        <f t="shared" si="1"/>
        <v>16.0198063059927</v>
      </c>
      <c r="G22" s="174">
        <f t="shared" si="2"/>
        <v>274.6600000000001</v>
      </c>
      <c r="H22" s="171">
        <v>17</v>
      </c>
      <c r="I22" s="175">
        <v>837.08</v>
      </c>
      <c r="J22" s="174">
        <v>562.42</v>
      </c>
    </row>
    <row r="23" spans="1:10" s="161" customFormat="1" ht="18.75" customHeight="1">
      <c r="A23" s="170"/>
      <c r="B23" s="171">
        <v>30</v>
      </c>
      <c r="C23" s="172">
        <v>84.9382</v>
      </c>
      <c r="D23" s="172">
        <v>84.9396</v>
      </c>
      <c r="E23" s="172">
        <f t="shared" si="0"/>
        <v>0.0014000000000038426</v>
      </c>
      <c r="F23" s="173">
        <f t="shared" si="1"/>
        <v>5.224855383481405</v>
      </c>
      <c r="G23" s="174">
        <f t="shared" si="2"/>
        <v>267.95000000000005</v>
      </c>
      <c r="H23" s="171">
        <v>18</v>
      </c>
      <c r="I23" s="175">
        <v>824.25</v>
      </c>
      <c r="J23" s="176">
        <v>556.3</v>
      </c>
    </row>
    <row r="24" spans="1:10" s="161" customFormat="1" ht="18.75" customHeight="1">
      <c r="A24" s="170">
        <v>20987</v>
      </c>
      <c r="B24" s="171">
        <v>31</v>
      </c>
      <c r="C24" s="172">
        <v>84.858</v>
      </c>
      <c r="D24" s="172">
        <v>84.9015</v>
      </c>
      <c r="E24" s="172">
        <f t="shared" si="0"/>
        <v>0.04349999999999454</v>
      </c>
      <c r="F24" s="173">
        <f t="shared" si="1"/>
        <v>140.34068912115933</v>
      </c>
      <c r="G24" s="174">
        <f t="shared" si="2"/>
        <v>309.96</v>
      </c>
      <c r="H24" s="171">
        <v>19</v>
      </c>
      <c r="I24" s="175">
        <v>654</v>
      </c>
      <c r="J24" s="174">
        <v>344.04</v>
      </c>
    </row>
    <row r="25" spans="1:10" s="161" customFormat="1" ht="18.75" customHeight="1">
      <c r="A25" s="170"/>
      <c r="B25" s="171">
        <v>32</v>
      </c>
      <c r="C25" s="172">
        <v>85.01</v>
      </c>
      <c r="D25" s="172">
        <v>85.045</v>
      </c>
      <c r="E25" s="172">
        <f t="shared" si="0"/>
        <v>0.03499999999999659</v>
      </c>
      <c r="F25" s="173">
        <f t="shared" si="1"/>
        <v>125.2505010019918</v>
      </c>
      <c r="G25" s="174">
        <f t="shared" si="2"/>
        <v>279.44</v>
      </c>
      <c r="H25" s="171">
        <v>20</v>
      </c>
      <c r="I25" s="175">
        <v>788.4</v>
      </c>
      <c r="J25" s="174">
        <v>508.96</v>
      </c>
    </row>
    <row r="26" spans="1:10" s="161" customFormat="1" ht="18.75" customHeight="1">
      <c r="A26" s="170"/>
      <c r="B26" s="171">
        <v>33</v>
      </c>
      <c r="C26" s="172">
        <v>85.9879</v>
      </c>
      <c r="D26" s="172">
        <v>86.0306</v>
      </c>
      <c r="E26" s="172">
        <f t="shared" si="0"/>
        <v>0.04270000000001062</v>
      </c>
      <c r="F26" s="173">
        <f t="shared" si="1"/>
        <v>129.96499771727477</v>
      </c>
      <c r="G26" s="174">
        <f t="shared" si="2"/>
        <v>328.54999999999995</v>
      </c>
      <c r="H26" s="171">
        <v>21</v>
      </c>
      <c r="I26" s="175">
        <v>699.02</v>
      </c>
      <c r="J26" s="176">
        <v>370.47</v>
      </c>
    </row>
    <row r="27" spans="1:10" s="161" customFormat="1" ht="18.75" customHeight="1">
      <c r="A27" s="170">
        <v>20994</v>
      </c>
      <c r="B27" s="171">
        <v>34</v>
      </c>
      <c r="C27" s="172">
        <v>83.7275</v>
      </c>
      <c r="D27" s="172">
        <v>83.7328</v>
      </c>
      <c r="E27" s="172">
        <f t="shared" si="0"/>
        <v>0.005299999999991201</v>
      </c>
      <c r="F27" s="173">
        <f t="shared" si="1"/>
        <v>18.322616331297798</v>
      </c>
      <c r="G27" s="174">
        <f t="shared" si="2"/>
        <v>289.26</v>
      </c>
      <c r="H27" s="171">
        <v>22</v>
      </c>
      <c r="I27" s="174">
        <v>631.02</v>
      </c>
      <c r="J27" s="174">
        <v>341.76</v>
      </c>
    </row>
    <row r="28" spans="1:10" s="161" customFormat="1" ht="18.75" customHeight="1">
      <c r="A28" s="170"/>
      <c r="B28" s="171">
        <v>35</v>
      </c>
      <c r="C28" s="172">
        <v>85.0064</v>
      </c>
      <c r="D28" s="172">
        <v>85.0086</v>
      </c>
      <c r="E28" s="172">
        <f t="shared" si="0"/>
        <v>0.002200000000001978</v>
      </c>
      <c r="F28" s="173">
        <f t="shared" si="1"/>
        <v>7.584114726978689</v>
      </c>
      <c r="G28" s="174">
        <f t="shared" si="2"/>
        <v>290.08</v>
      </c>
      <c r="H28" s="171">
        <v>23</v>
      </c>
      <c r="I28" s="174">
        <v>776.63</v>
      </c>
      <c r="J28" s="174">
        <v>486.55</v>
      </c>
    </row>
    <row r="29" spans="1:10" s="161" customFormat="1" ht="18.75" customHeight="1">
      <c r="A29" s="170"/>
      <c r="B29" s="171">
        <v>36</v>
      </c>
      <c r="C29" s="172">
        <v>84.545</v>
      </c>
      <c r="D29" s="172">
        <v>84.5487</v>
      </c>
      <c r="E29" s="172">
        <f t="shared" si="0"/>
        <v>0.0036999999999949296</v>
      </c>
      <c r="F29" s="173">
        <f t="shared" si="1"/>
        <v>13.661202185773632</v>
      </c>
      <c r="G29" s="174">
        <f t="shared" si="2"/>
        <v>270.8399999999999</v>
      </c>
      <c r="H29" s="171">
        <v>24</v>
      </c>
      <c r="I29" s="175">
        <v>886.28</v>
      </c>
      <c r="J29" s="176">
        <v>615.44</v>
      </c>
    </row>
    <row r="30" spans="1:10" s="161" customFormat="1" ht="18.75" customHeight="1">
      <c r="A30" s="170">
        <v>21008</v>
      </c>
      <c r="B30" s="171">
        <v>19</v>
      </c>
      <c r="C30" s="172">
        <v>88.9958</v>
      </c>
      <c r="D30" s="172">
        <v>89.0095</v>
      </c>
      <c r="E30" s="172">
        <f t="shared" si="0"/>
        <v>0.013700000000000045</v>
      </c>
      <c r="F30" s="173">
        <f t="shared" si="1"/>
        <v>48.21906236801367</v>
      </c>
      <c r="G30" s="174">
        <f t="shared" si="2"/>
        <v>284.12000000000006</v>
      </c>
      <c r="H30" s="171">
        <v>25</v>
      </c>
      <c r="I30" s="175">
        <v>592.08</v>
      </c>
      <c r="J30" s="174">
        <v>307.96</v>
      </c>
    </row>
    <row r="31" spans="1:10" s="161" customFormat="1" ht="18.75" customHeight="1">
      <c r="A31" s="170"/>
      <c r="B31" s="171">
        <v>20</v>
      </c>
      <c r="C31" s="172">
        <v>84.6852</v>
      </c>
      <c r="D31" s="172">
        <v>84.6946</v>
      </c>
      <c r="E31" s="172">
        <f t="shared" si="0"/>
        <v>0.009399999999999409</v>
      </c>
      <c r="F31" s="173">
        <f t="shared" si="1"/>
        <v>33.768006609905555</v>
      </c>
      <c r="G31" s="174">
        <f t="shared" si="2"/>
        <v>278.37</v>
      </c>
      <c r="H31" s="171">
        <v>26</v>
      </c>
      <c r="I31" s="175">
        <v>823.96</v>
      </c>
      <c r="J31" s="174">
        <v>545.59</v>
      </c>
    </row>
    <row r="32" spans="1:10" s="161" customFormat="1" ht="18.75" customHeight="1">
      <c r="A32" s="170"/>
      <c r="B32" s="171">
        <v>21</v>
      </c>
      <c r="C32" s="172">
        <v>86.3733</v>
      </c>
      <c r="D32" s="172">
        <v>86.3831</v>
      </c>
      <c r="E32" s="172">
        <f t="shared" si="0"/>
        <v>0.009799999999998477</v>
      </c>
      <c r="F32" s="173">
        <f t="shared" si="1"/>
        <v>34.80237224332709</v>
      </c>
      <c r="G32" s="174">
        <f t="shared" si="2"/>
        <v>281.59</v>
      </c>
      <c r="H32" s="171">
        <v>27</v>
      </c>
      <c r="I32" s="175">
        <v>641.14</v>
      </c>
      <c r="J32" s="176">
        <v>359.55</v>
      </c>
    </row>
    <row r="33" spans="1:10" s="161" customFormat="1" ht="18.75" customHeight="1">
      <c r="A33" s="170">
        <v>21016</v>
      </c>
      <c r="B33" s="171">
        <v>22</v>
      </c>
      <c r="C33" s="172">
        <v>85.1636</v>
      </c>
      <c r="D33" s="172">
        <v>85.2197</v>
      </c>
      <c r="E33" s="172">
        <f t="shared" si="0"/>
        <v>0.056100000000000705</v>
      </c>
      <c r="F33" s="173">
        <f t="shared" si="1"/>
        <v>209.53163516844964</v>
      </c>
      <c r="G33" s="174">
        <f t="shared" si="2"/>
        <v>267.74</v>
      </c>
      <c r="H33" s="171">
        <v>28</v>
      </c>
      <c r="I33" s="175">
        <v>823.25</v>
      </c>
      <c r="J33" s="174">
        <v>555.51</v>
      </c>
    </row>
    <row r="34" spans="1:10" s="161" customFormat="1" ht="18.75" customHeight="1">
      <c r="A34" s="170"/>
      <c r="B34" s="171">
        <v>23</v>
      </c>
      <c r="C34" s="172">
        <v>87.6985</v>
      </c>
      <c r="D34" s="172">
        <v>87.7736</v>
      </c>
      <c r="E34" s="172">
        <f t="shared" si="0"/>
        <v>0.07510000000000616</v>
      </c>
      <c r="F34" s="173">
        <f t="shared" si="1"/>
        <v>260.5829285218811</v>
      </c>
      <c r="G34" s="174">
        <f t="shared" si="2"/>
        <v>288.20000000000005</v>
      </c>
      <c r="H34" s="171">
        <v>29</v>
      </c>
      <c r="I34" s="175">
        <v>808</v>
      </c>
      <c r="J34" s="174">
        <v>519.8</v>
      </c>
    </row>
    <row r="35" spans="1:10" s="161" customFormat="1" ht="18.75" customHeight="1">
      <c r="A35" s="170"/>
      <c r="B35" s="171">
        <v>24</v>
      </c>
      <c r="C35" s="172">
        <v>88.0956</v>
      </c>
      <c r="D35" s="172">
        <v>88.1555</v>
      </c>
      <c r="E35" s="172">
        <f t="shared" si="0"/>
        <v>0.059899999999998954</v>
      </c>
      <c r="F35" s="173">
        <f t="shared" si="1"/>
        <v>198.00998314104973</v>
      </c>
      <c r="G35" s="174">
        <f t="shared" si="2"/>
        <v>302.51</v>
      </c>
      <c r="H35" s="171">
        <v>30</v>
      </c>
      <c r="I35" s="175">
        <v>838.08</v>
      </c>
      <c r="J35" s="176">
        <v>535.57</v>
      </c>
    </row>
    <row r="36" spans="1:10" s="161" customFormat="1" ht="18.75" customHeight="1">
      <c r="A36" s="170">
        <v>21022</v>
      </c>
      <c r="B36" s="171">
        <v>25</v>
      </c>
      <c r="C36" s="172">
        <v>87.0534</v>
      </c>
      <c r="D36" s="172">
        <v>87.0745</v>
      </c>
      <c r="E36" s="172">
        <f t="shared" si="0"/>
        <v>0.021100000000004115</v>
      </c>
      <c r="F36" s="173">
        <f t="shared" si="1"/>
        <v>78.699041438231</v>
      </c>
      <c r="G36" s="174">
        <f t="shared" si="2"/>
        <v>268.11</v>
      </c>
      <c r="H36" s="171">
        <v>31</v>
      </c>
      <c r="I36" s="174">
        <v>843.95</v>
      </c>
      <c r="J36" s="174">
        <v>575.84</v>
      </c>
    </row>
    <row r="37" spans="1:10" s="161" customFormat="1" ht="18.75" customHeight="1">
      <c r="A37" s="170"/>
      <c r="B37" s="171">
        <v>26</v>
      </c>
      <c r="C37" s="172">
        <v>85.8204</v>
      </c>
      <c r="D37" s="172">
        <v>85.8411</v>
      </c>
      <c r="E37" s="172">
        <f t="shared" si="0"/>
        <v>0.020699999999990837</v>
      </c>
      <c r="F37" s="173">
        <f t="shared" si="1"/>
        <v>107.10405132711149</v>
      </c>
      <c r="G37" s="174">
        <f t="shared" si="2"/>
        <v>193.26999999999998</v>
      </c>
      <c r="H37" s="171">
        <v>32</v>
      </c>
      <c r="I37" s="174">
        <v>716.13</v>
      </c>
      <c r="J37" s="174">
        <v>522.86</v>
      </c>
    </row>
    <row r="38" spans="1:10" s="161" customFormat="1" ht="18.75" customHeight="1">
      <c r="A38" s="170"/>
      <c r="B38" s="171">
        <v>27</v>
      </c>
      <c r="C38" s="172">
        <v>86.3297</v>
      </c>
      <c r="D38" s="172">
        <v>86.3516</v>
      </c>
      <c r="E38" s="172">
        <f t="shared" si="0"/>
        <v>0.02190000000000225</v>
      </c>
      <c r="F38" s="173">
        <f t="shared" si="1"/>
        <v>63.78516922002171</v>
      </c>
      <c r="G38" s="174">
        <f t="shared" si="2"/>
        <v>343.34</v>
      </c>
      <c r="H38" s="171">
        <v>33</v>
      </c>
      <c r="I38" s="175">
        <v>711.43</v>
      </c>
      <c r="J38" s="176">
        <v>368.09</v>
      </c>
    </row>
    <row r="39" spans="1:10" ht="18.75" customHeight="1">
      <c r="A39" s="170">
        <v>21036</v>
      </c>
      <c r="B39" s="171">
        <v>28</v>
      </c>
      <c r="C39" s="186">
        <v>87.1942</v>
      </c>
      <c r="D39" s="186">
        <v>87.2057</v>
      </c>
      <c r="E39" s="186">
        <f t="shared" si="0"/>
        <v>0.011499999999998067</v>
      </c>
      <c r="F39" s="173">
        <f aca="true" t="shared" si="3" ref="F39:F47">((10^6)*E39/G39)</f>
        <v>38.77668004180486</v>
      </c>
      <c r="G39" s="174">
        <f aca="true" t="shared" si="4" ref="G39:G47">I39-J39</f>
        <v>296.57000000000005</v>
      </c>
      <c r="H39" s="171">
        <v>34</v>
      </c>
      <c r="I39" s="191">
        <v>834</v>
      </c>
      <c r="J39" s="191">
        <v>537.43</v>
      </c>
    </row>
    <row r="40" spans="1:10" ht="18.75" customHeight="1">
      <c r="A40" s="181"/>
      <c r="B40" s="171">
        <v>29</v>
      </c>
      <c r="C40" s="186">
        <v>85.2223</v>
      </c>
      <c r="D40" s="186">
        <v>85.2357</v>
      </c>
      <c r="E40" s="186">
        <f t="shared" si="0"/>
        <v>0.013399999999990087</v>
      </c>
      <c r="F40" s="173">
        <f t="shared" si="3"/>
        <v>44.29898509038344</v>
      </c>
      <c r="G40" s="174">
        <f t="shared" si="4"/>
        <v>302.49</v>
      </c>
      <c r="H40" s="171">
        <v>35</v>
      </c>
      <c r="I40" s="191">
        <v>774.59</v>
      </c>
      <c r="J40" s="191">
        <v>472.1</v>
      </c>
    </row>
    <row r="41" spans="1:10" ht="18.75" customHeight="1">
      <c r="A41" s="181"/>
      <c r="B41" s="171">
        <v>30</v>
      </c>
      <c r="C41" s="186">
        <v>84.9553</v>
      </c>
      <c r="D41" s="186">
        <v>84.9692</v>
      </c>
      <c r="E41" s="186">
        <f t="shared" si="0"/>
        <v>0.013900000000006685</v>
      </c>
      <c r="F41" s="173">
        <f t="shared" si="3"/>
        <v>42.83513097074479</v>
      </c>
      <c r="G41" s="174">
        <f t="shared" si="4"/>
        <v>324.5</v>
      </c>
      <c r="H41" s="171">
        <v>36</v>
      </c>
      <c r="I41" s="191">
        <v>843.62</v>
      </c>
      <c r="J41" s="191">
        <v>519.12</v>
      </c>
    </row>
    <row r="42" spans="1:10" ht="18.75" customHeight="1">
      <c r="A42" s="170">
        <v>21051</v>
      </c>
      <c r="B42" s="171">
        <v>31</v>
      </c>
      <c r="C42" s="186">
        <v>84.8482</v>
      </c>
      <c r="D42" s="186">
        <v>84.8758</v>
      </c>
      <c r="E42" s="186">
        <f t="shared" si="0"/>
        <v>0.02759999999999252</v>
      </c>
      <c r="F42" s="173">
        <f t="shared" si="3"/>
        <v>77.15747393137603</v>
      </c>
      <c r="G42" s="174">
        <f t="shared" si="4"/>
        <v>357.71</v>
      </c>
      <c r="H42" s="171">
        <v>37</v>
      </c>
      <c r="I42" s="191">
        <v>724.77</v>
      </c>
      <c r="J42" s="191">
        <v>367.06</v>
      </c>
    </row>
    <row r="43" spans="1:10" ht="18.75" customHeight="1">
      <c r="A43" s="181"/>
      <c r="B43" s="171">
        <v>32</v>
      </c>
      <c r="C43" s="186">
        <v>84.997</v>
      </c>
      <c r="D43" s="186">
        <v>85.0269</v>
      </c>
      <c r="E43" s="186">
        <f t="shared" si="0"/>
        <v>0.029899999999997817</v>
      </c>
      <c r="F43" s="173">
        <f t="shared" si="3"/>
        <v>99.92313604918563</v>
      </c>
      <c r="G43" s="174">
        <f t="shared" si="4"/>
        <v>299.23</v>
      </c>
      <c r="H43" s="171">
        <v>38</v>
      </c>
      <c r="I43" s="191">
        <v>848.97</v>
      </c>
      <c r="J43" s="191">
        <v>549.74</v>
      </c>
    </row>
    <row r="44" spans="1:10" ht="18.75" customHeight="1">
      <c r="A44" s="181"/>
      <c r="B44" s="171">
        <v>33</v>
      </c>
      <c r="C44" s="186">
        <v>85.967</v>
      </c>
      <c r="D44" s="186">
        <v>85.9938</v>
      </c>
      <c r="E44" s="186">
        <f t="shared" si="0"/>
        <v>0.026799999999994384</v>
      </c>
      <c r="F44" s="173">
        <f t="shared" si="3"/>
        <v>94.6996466430897</v>
      </c>
      <c r="G44" s="174">
        <f t="shared" si="4"/>
        <v>283</v>
      </c>
      <c r="H44" s="171">
        <v>39</v>
      </c>
      <c r="I44" s="191">
        <v>829.66</v>
      </c>
      <c r="J44" s="191">
        <v>546.66</v>
      </c>
    </row>
    <row r="45" spans="1:10" ht="18.75" customHeight="1">
      <c r="A45" s="170">
        <v>21052</v>
      </c>
      <c r="B45" s="171">
        <v>34</v>
      </c>
      <c r="C45" s="186">
        <v>83.7052</v>
      </c>
      <c r="D45" s="186">
        <v>84.0081</v>
      </c>
      <c r="E45" s="186">
        <f t="shared" si="0"/>
        <v>0.30289999999999395</v>
      </c>
      <c r="F45" s="173">
        <f t="shared" si="3"/>
        <v>907.0491705096545</v>
      </c>
      <c r="G45" s="174">
        <f t="shared" si="4"/>
        <v>333.93999999999994</v>
      </c>
      <c r="H45" s="171">
        <v>40</v>
      </c>
      <c r="I45" s="191">
        <v>831.92</v>
      </c>
      <c r="J45" s="191">
        <v>497.98</v>
      </c>
    </row>
    <row r="46" spans="1:10" ht="18.75" customHeight="1">
      <c r="A46" s="181"/>
      <c r="B46" s="171">
        <v>35</v>
      </c>
      <c r="C46" s="186">
        <v>85.0096</v>
      </c>
      <c r="D46" s="186">
        <v>85.3363</v>
      </c>
      <c r="E46" s="186">
        <f t="shared" si="0"/>
        <v>0.3266999999999882</v>
      </c>
      <c r="F46" s="173">
        <f t="shared" si="3"/>
        <v>962.524306169313</v>
      </c>
      <c r="G46" s="174">
        <f t="shared" si="4"/>
        <v>339.42</v>
      </c>
      <c r="H46" s="171">
        <v>41</v>
      </c>
      <c r="I46" s="191">
        <v>660.37</v>
      </c>
      <c r="J46" s="191">
        <v>320.95</v>
      </c>
    </row>
    <row r="47" spans="1:10" ht="18.75" customHeight="1">
      <c r="A47" s="181"/>
      <c r="B47" s="171">
        <v>36</v>
      </c>
      <c r="C47" s="186">
        <v>84.5731</v>
      </c>
      <c r="D47" s="186">
        <v>84.8485</v>
      </c>
      <c r="E47" s="186">
        <f t="shared" si="0"/>
        <v>0.27540000000000475</v>
      </c>
      <c r="F47" s="173">
        <f t="shared" si="3"/>
        <v>968.3544303797637</v>
      </c>
      <c r="G47" s="174">
        <f t="shared" si="4"/>
        <v>284.4</v>
      </c>
      <c r="H47" s="171">
        <v>42</v>
      </c>
      <c r="I47" s="191">
        <v>899.72</v>
      </c>
      <c r="J47" s="191">
        <v>615.32</v>
      </c>
    </row>
    <row r="48" spans="1:10" ht="18.75" customHeight="1">
      <c r="A48" s="181">
        <v>21067</v>
      </c>
      <c r="B48" s="193">
        <v>28</v>
      </c>
      <c r="C48" s="186">
        <v>87.2019</v>
      </c>
      <c r="D48" s="186">
        <v>87.295</v>
      </c>
      <c r="E48" s="186">
        <f aca="true" t="shared" si="5" ref="E48:E60">D48-C48</f>
        <v>0.09310000000000684</v>
      </c>
      <c r="F48" s="173">
        <f aca="true" t="shared" si="6" ref="F48:F60">((10^6)*E48/G48)</f>
        <v>247.34982332157296</v>
      </c>
      <c r="G48" s="174">
        <f aca="true" t="shared" si="7" ref="G48:G60">I48-J48</f>
        <v>376.39</v>
      </c>
      <c r="H48" s="171">
        <v>43</v>
      </c>
      <c r="I48" s="191">
        <v>746.49</v>
      </c>
      <c r="J48" s="191">
        <v>370.1</v>
      </c>
    </row>
    <row r="49" spans="1:10" ht="18.75" customHeight="1">
      <c r="A49" s="181"/>
      <c r="B49" s="193">
        <v>29</v>
      </c>
      <c r="C49" s="186">
        <v>85.2381</v>
      </c>
      <c r="D49" s="186">
        <v>85.3275</v>
      </c>
      <c r="E49" s="186">
        <f t="shared" si="5"/>
        <v>0.0893999999999977</v>
      </c>
      <c r="F49" s="173">
        <f t="shared" si="6"/>
        <v>256.78586816026916</v>
      </c>
      <c r="G49" s="174">
        <f t="shared" si="7"/>
        <v>348.15</v>
      </c>
      <c r="H49" s="171">
        <v>44</v>
      </c>
      <c r="I49" s="191">
        <v>718.29</v>
      </c>
      <c r="J49" s="191">
        <v>370.14</v>
      </c>
    </row>
    <row r="50" spans="1:10" ht="18.75" customHeight="1">
      <c r="A50" s="181"/>
      <c r="B50" s="193">
        <v>30</v>
      </c>
      <c r="C50" s="186">
        <v>84.9728</v>
      </c>
      <c r="D50" s="186">
        <v>85.0621</v>
      </c>
      <c r="E50" s="186">
        <f t="shared" si="5"/>
        <v>0.08929999999999438</v>
      </c>
      <c r="F50" s="173">
        <f t="shared" si="6"/>
        <v>263.06486773108577</v>
      </c>
      <c r="G50" s="174">
        <f t="shared" si="7"/>
        <v>339.46000000000004</v>
      </c>
      <c r="H50" s="171">
        <v>45</v>
      </c>
      <c r="I50" s="191">
        <v>683.83</v>
      </c>
      <c r="J50" s="191">
        <v>344.37</v>
      </c>
    </row>
    <row r="51" spans="1:10" ht="18.75" customHeight="1">
      <c r="A51" s="181">
        <v>21073</v>
      </c>
      <c r="B51" s="193">
        <v>31</v>
      </c>
      <c r="C51" s="186">
        <v>84.8573</v>
      </c>
      <c r="D51" s="186">
        <v>84.8836</v>
      </c>
      <c r="E51" s="186">
        <f t="shared" si="5"/>
        <v>0.026300000000006207</v>
      </c>
      <c r="F51" s="173">
        <f t="shared" si="6"/>
        <v>97.41462330545302</v>
      </c>
      <c r="G51" s="174">
        <f t="shared" si="7"/>
        <v>269.98</v>
      </c>
      <c r="H51" s="171">
        <v>46</v>
      </c>
      <c r="I51" s="191">
        <v>701.1</v>
      </c>
      <c r="J51" s="191">
        <v>431.12</v>
      </c>
    </row>
    <row r="52" spans="1:10" ht="18.75" customHeight="1">
      <c r="A52" s="181"/>
      <c r="B52" s="193">
        <v>32</v>
      </c>
      <c r="C52" s="186">
        <v>85.0188</v>
      </c>
      <c r="D52" s="186">
        <v>85.0503</v>
      </c>
      <c r="E52" s="186">
        <f t="shared" si="5"/>
        <v>0.03149999999999409</v>
      </c>
      <c r="F52" s="173">
        <f t="shared" si="6"/>
        <v>108.05804260572222</v>
      </c>
      <c r="G52" s="174">
        <f t="shared" si="7"/>
        <v>291.51000000000005</v>
      </c>
      <c r="H52" s="171">
        <v>47</v>
      </c>
      <c r="I52" s="191">
        <v>649.59</v>
      </c>
      <c r="J52" s="191">
        <v>358.08</v>
      </c>
    </row>
    <row r="53" spans="1:10" ht="18.75" customHeight="1">
      <c r="A53" s="181"/>
      <c r="B53" s="193">
        <v>33</v>
      </c>
      <c r="C53" s="186">
        <v>85.9657</v>
      </c>
      <c r="D53" s="186">
        <v>85.9932</v>
      </c>
      <c r="E53" s="186">
        <f t="shared" si="5"/>
        <v>0.02750000000000341</v>
      </c>
      <c r="F53" s="173">
        <f t="shared" si="6"/>
        <v>90.88205162101659</v>
      </c>
      <c r="G53" s="174">
        <f t="shared" si="7"/>
        <v>302.59000000000003</v>
      </c>
      <c r="H53" s="171">
        <v>48</v>
      </c>
      <c r="I53" s="191">
        <v>823.49</v>
      </c>
      <c r="J53" s="191">
        <v>520.9</v>
      </c>
    </row>
    <row r="54" spans="1:10" ht="18.75" customHeight="1">
      <c r="A54" s="181">
        <v>21078</v>
      </c>
      <c r="B54" s="193">
        <v>34</v>
      </c>
      <c r="C54" s="186">
        <v>83.7634</v>
      </c>
      <c r="D54" s="186">
        <v>83.8897</v>
      </c>
      <c r="E54" s="186">
        <f t="shared" si="5"/>
        <v>0.12630000000000052</v>
      </c>
      <c r="F54" s="173">
        <f t="shared" si="6"/>
        <v>421.47767469799277</v>
      </c>
      <c r="G54" s="174">
        <f t="shared" si="7"/>
        <v>299.66</v>
      </c>
      <c r="H54" s="171">
        <v>49</v>
      </c>
      <c r="I54" s="191">
        <v>778.6</v>
      </c>
      <c r="J54" s="191">
        <v>478.94</v>
      </c>
    </row>
    <row r="55" spans="1:10" ht="18.75" customHeight="1">
      <c r="A55" s="181"/>
      <c r="B55" s="193">
        <v>35</v>
      </c>
      <c r="C55" s="186">
        <v>85.0093</v>
      </c>
      <c r="D55" s="186">
        <v>85.138</v>
      </c>
      <c r="E55" s="186">
        <f t="shared" si="5"/>
        <v>0.12870000000000914</v>
      </c>
      <c r="F55" s="173">
        <f t="shared" si="6"/>
        <v>396.76912168205786</v>
      </c>
      <c r="G55" s="174">
        <f t="shared" si="7"/>
        <v>324.37000000000006</v>
      </c>
      <c r="H55" s="171">
        <v>50</v>
      </c>
      <c r="I55" s="191">
        <v>683.96</v>
      </c>
      <c r="J55" s="191">
        <v>359.59</v>
      </c>
    </row>
    <row r="56" spans="1:10" ht="18.75" customHeight="1">
      <c r="A56" s="181"/>
      <c r="B56" s="193">
        <v>36</v>
      </c>
      <c r="C56" s="186">
        <v>84.5944</v>
      </c>
      <c r="D56" s="186">
        <v>84.7293</v>
      </c>
      <c r="E56" s="186">
        <f t="shared" si="5"/>
        <v>0.1349000000000018</v>
      </c>
      <c r="F56" s="173">
        <f t="shared" si="6"/>
        <v>396.22863185103034</v>
      </c>
      <c r="G56" s="174">
        <f t="shared" si="7"/>
        <v>340.46000000000004</v>
      </c>
      <c r="H56" s="171">
        <v>51</v>
      </c>
      <c r="I56" s="191">
        <v>679.94</v>
      </c>
      <c r="J56" s="191">
        <v>339.48</v>
      </c>
    </row>
    <row r="57" spans="1:10" ht="18.75" customHeight="1">
      <c r="A57" s="181">
        <v>21094</v>
      </c>
      <c r="B57" s="193">
        <v>10</v>
      </c>
      <c r="C57" s="186">
        <v>85.097</v>
      </c>
      <c r="D57" s="186">
        <v>85.1267</v>
      </c>
      <c r="E57" s="186">
        <f t="shared" si="5"/>
        <v>0.02970000000000539</v>
      </c>
      <c r="F57" s="173">
        <f t="shared" si="6"/>
        <v>108.60423446815147</v>
      </c>
      <c r="G57" s="174">
        <f t="shared" si="7"/>
        <v>273.47</v>
      </c>
      <c r="H57" s="171">
        <v>52</v>
      </c>
      <c r="I57" s="191">
        <v>888.77</v>
      </c>
      <c r="J57" s="191">
        <v>615.3</v>
      </c>
    </row>
    <row r="58" spans="1:10" ht="18.75" customHeight="1">
      <c r="A58" s="181"/>
      <c r="B58" s="193">
        <v>11</v>
      </c>
      <c r="C58" s="186">
        <v>86.1098</v>
      </c>
      <c r="D58" s="186">
        <v>86.1445</v>
      </c>
      <c r="E58" s="186">
        <f t="shared" si="5"/>
        <v>0.03469999999998663</v>
      </c>
      <c r="F58" s="173">
        <f t="shared" si="6"/>
        <v>118.0392557063191</v>
      </c>
      <c r="G58" s="174">
        <f t="shared" si="7"/>
        <v>293.97</v>
      </c>
      <c r="H58" s="171">
        <v>53</v>
      </c>
      <c r="I58" s="191">
        <v>791.86</v>
      </c>
      <c r="J58" s="191">
        <v>497.89</v>
      </c>
    </row>
    <row r="59" spans="1:10" ht="18.75" customHeight="1">
      <c r="A59" s="181"/>
      <c r="B59" s="193">
        <v>12</v>
      </c>
      <c r="C59" s="186">
        <v>84.8668</v>
      </c>
      <c r="D59" s="186">
        <v>84.8926</v>
      </c>
      <c r="E59" s="186">
        <f t="shared" si="5"/>
        <v>0.02580000000000382</v>
      </c>
      <c r="F59" s="173">
        <f t="shared" si="6"/>
        <v>92.91939782469143</v>
      </c>
      <c r="G59" s="174">
        <f t="shared" si="7"/>
        <v>277.65999999999997</v>
      </c>
      <c r="H59" s="171">
        <v>54</v>
      </c>
      <c r="I59" s="191">
        <v>858.77</v>
      </c>
      <c r="J59" s="191">
        <v>581.11</v>
      </c>
    </row>
    <row r="60" spans="1:10" ht="18.75" customHeight="1">
      <c r="A60" s="181">
        <v>21099</v>
      </c>
      <c r="B60" s="193">
        <v>13</v>
      </c>
      <c r="C60" s="186">
        <v>86.7373</v>
      </c>
      <c r="D60" s="186">
        <v>86.7441</v>
      </c>
      <c r="E60" s="186">
        <f t="shared" si="5"/>
        <v>0.006799999999998363</v>
      </c>
      <c r="F60" s="173">
        <f t="shared" si="6"/>
        <v>26.594704525004346</v>
      </c>
      <c r="G60" s="174">
        <f t="shared" si="7"/>
        <v>255.69000000000005</v>
      </c>
      <c r="H60" s="171">
        <v>55</v>
      </c>
      <c r="I60" s="191">
        <v>788.69</v>
      </c>
      <c r="J60" s="191">
        <v>533</v>
      </c>
    </row>
    <row r="61" spans="1:10" ht="18.75" customHeight="1">
      <c r="A61" s="181"/>
      <c r="B61" s="193">
        <v>14</v>
      </c>
      <c r="C61" s="186">
        <v>85.9441</v>
      </c>
      <c r="D61" s="186">
        <v>85.9501</v>
      </c>
      <c r="E61" s="186">
        <f aca="true" t="shared" si="8" ref="E61:E69">D61-C61</f>
        <v>0.006000000000000227</v>
      </c>
      <c r="F61" s="173">
        <f aca="true" t="shared" si="9" ref="F61:F69">((10^6)*E61/G61)</f>
        <v>21.540891792921045</v>
      </c>
      <c r="G61" s="174">
        <f aca="true" t="shared" si="10" ref="G61:G69">I61-J61</f>
        <v>278.53999999999996</v>
      </c>
      <c r="H61" s="171">
        <v>56</v>
      </c>
      <c r="I61" s="191">
        <v>827.3</v>
      </c>
      <c r="J61" s="191">
        <v>548.76</v>
      </c>
    </row>
    <row r="62" spans="1:10" ht="18.75" customHeight="1">
      <c r="A62" s="181"/>
      <c r="B62" s="193">
        <v>15</v>
      </c>
      <c r="C62" s="186">
        <v>87.0017</v>
      </c>
      <c r="D62" s="186">
        <v>87.0069</v>
      </c>
      <c r="E62" s="186">
        <f t="shared" si="8"/>
        <v>0.005200000000002092</v>
      </c>
      <c r="F62" s="173">
        <f t="shared" si="9"/>
        <v>16.786106268971825</v>
      </c>
      <c r="G62" s="174">
        <f t="shared" si="10"/>
        <v>309.78000000000003</v>
      </c>
      <c r="H62" s="171">
        <v>57</v>
      </c>
      <c r="I62" s="191">
        <v>741.36</v>
      </c>
      <c r="J62" s="191">
        <v>431.58</v>
      </c>
    </row>
    <row r="63" spans="1:10" ht="18.75" customHeight="1">
      <c r="A63" s="181">
        <v>21108</v>
      </c>
      <c r="B63" s="193">
        <v>16</v>
      </c>
      <c r="C63" s="186">
        <v>86.1513</v>
      </c>
      <c r="D63" s="186">
        <v>86.1547</v>
      </c>
      <c r="E63" s="186">
        <f t="shared" si="8"/>
        <v>0.0033999999999991815</v>
      </c>
      <c r="F63" s="173">
        <f t="shared" si="9"/>
        <v>10.540347831475902</v>
      </c>
      <c r="G63" s="174">
        <f t="shared" si="10"/>
        <v>322.57</v>
      </c>
      <c r="H63" s="171">
        <v>58</v>
      </c>
      <c r="I63" s="191">
        <v>683.78</v>
      </c>
      <c r="J63" s="191">
        <v>361.21</v>
      </c>
    </row>
    <row r="64" spans="1:10" ht="18.75" customHeight="1">
      <c r="A64" s="181"/>
      <c r="B64" s="193">
        <v>17</v>
      </c>
      <c r="C64" s="186">
        <v>87.4455</v>
      </c>
      <c r="D64" s="186">
        <v>87.45</v>
      </c>
      <c r="E64" s="186">
        <f t="shared" si="8"/>
        <v>0.004500000000007276</v>
      </c>
      <c r="F64" s="173">
        <f t="shared" si="9"/>
        <v>15.096618357512336</v>
      </c>
      <c r="G64" s="174">
        <f t="shared" si="10"/>
        <v>298.0799999999999</v>
      </c>
      <c r="H64" s="171">
        <v>59</v>
      </c>
      <c r="I64" s="191">
        <v>619.05</v>
      </c>
      <c r="J64" s="191">
        <v>320.97</v>
      </c>
    </row>
    <row r="65" spans="1:10" ht="18.75" customHeight="1">
      <c r="A65" s="181"/>
      <c r="B65" s="193">
        <v>18</v>
      </c>
      <c r="C65" s="186">
        <v>85.1677</v>
      </c>
      <c r="D65" s="186">
        <v>85.1726</v>
      </c>
      <c r="E65" s="186">
        <f t="shared" si="8"/>
        <v>0.004900000000006344</v>
      </c>
      <c r="F65" s="173">
        <f t="shared" si="9"/>
        <v>18.927688504350833</v>
      </c>
      <c r="G65" s="174">
        <f t="shared" si="10"/>
        <v>258.88</v>
      </c>
      <c r="H65" s="171">
        <v>60</v>
      </c>
      <c r="I65" s="191">
        <v>817.45</v>
      </c>
      <c r="J65" s="191">
        <v>558.57</v>
      </c>
    </row>
    <row r="66" spans="1:10" ht="18.75" customHeight="1">
      <c r="A66" s="181">
        <v>21135</v>
      </c>
      <c r="B66" s="193">
        <v>28</v>
      </c>
      <c r="C66" s="186">
        <v>87.23</v>
      </c>
      <c r="D66" s="186">
        <v>87.247</v>
      </c>
      <c r="E66" s="186">
        <f t="shared" si="8"/>
        <v>0.016999999999995907</v>
      </c>
      <c r="F66" s="173">
        <f t="shared" si="9"/>
        <v>59.41355327996333</v>
      </c>
      <c r="G66" s="174">
        <f t="shared" si="10"/>
        <v>286.13</v>
      </c>
      <c r="H66" s="171">
        <v>61</v>
      </c>
      <c r="I66" s="191">
        <v>838.55</v>
      </c>
      <c r="J66" s="191">
        <v>552.42</v>
      </c>
    </row>
    <row r="67" spans="1:10" ht="18.75" customHeight="1">
      <c r="A67" s="181"/>
      <c r="B67" s="193">
        <v>29</v>
      </c>
      <c r="C67" s="186">
        <v>85.2526</v>
      </c>
      <c r="D67" s="186">
        <v>85.2748</v>
      </c>
      <c r="E67" s="186">
        <f t="shared" si="8"/>
        <v>0.022199999999998</v>
      </c>
      <c r="F67" s="173">
        <f t="shared" si="9"/>
        <v>68.84788339276787</v>
      </c>
      <c r="G67" s="174">
        <f t="shared" si="10"/>
        <v>322.45</v>
      </c>
      <c r="H67" s="171">
        <v>62</v>
      </c>
      <c r="I67" s="191">
        <v>629.51</v>
      </c>
      <c r="J67" s="191">
        <v>307.06</v>
      </c>
    </row>
    <row r="68" spans="1:10" ht="18.75" customHeight="1">
      <c r="A68" s="181"/>
      <c r="B68" s="193">
        <v>30</v>
      </c>
      <c r="C68" s="186">
        <v>84.9733</v>
      </c>
      <c r="D68" s="186">
        <v>84.992</v>
      </c>
      <c r="E68" s="186">
        <f t="shared" si="8"/>
        <v>0.01870000000000971</v>
      </c>
      <c r="F68" s="173">
        <f t="shared" si="9"/>
        <v>68.78034426956638</v>
      </c>
      <c r="G68" s="174">
        <f t="shared" si="10"/>
        <v>271.88</v>
      </c>
      <c r="H68" s="171">
        <v>63</v>
      </c>
      <c r="I68" s="191">
        <v>903.07</v>
      </c>
      <c r="J68" s="191">
        <v>631.19</v>
      </c>
    </row>
    <row r="69" spans="1:10" ht="18.75" customHeight="1">
      <c r="A69" s="181">
        <v>21141</v>
      </c>
      <c r="B69" s="193">
        <v>31</v>
      </c>
      <c r="C69" s="186">
        <v>84.8682</v>
      </c>
      <c r="D69" s="186">
        <v>84.8775</v>
      </c>
      <c r="E69" s="186">
        <f t="shared" si="8"/>
        <v>0.00929999999999609</v>
      </c>
      <c r="F69" s="173">
        <f t="shared" si="9"/>
        <v>30.732626152460554</v>
      </c>
      <c r="G69" s="174">
        <f t="shared" si="10"/>
        <v>302.61</v>
      </c>
      <c r="H69" s="171">
        <v>64</v>
      </c>
      <c r="I69" s="191">
        <v>858</v>
      </c>
      <c r="J69" s="191">
        <v>555.39</v>
      </c>
    </row>
    <row r="70" spans="1:10" ht="18.75" customHeight="1">
      <c r="A70" s="181"/>
      <c r="B70" s="193">
        <v>32</v>
      </c>
      <c r="C70" s="186">
        <v>85.031</v>
      </c>
      <c r="D70" s="186">
        <v>85.0471</v>
      </c>
      <c r="E70" s="186">
        <f aca="true" t="shared" si="11" ref="E70:E133">D70-C70</f>
        <v>0.016099999999994452</v>
      </c>
      <c r="F70" s="173">
        <f aca="true" t="shared" si="12" ref="F70:F133">((10^6)*E70/G70)</f>
        <v>49.80819205542152</v>
      </c>
      <c r="G70" s="174">
        <f aca="true" t="shared" si="13" ref="G70:G133">I70-J70</f>
        <v>323.24</v>
      </c>
      <c r="H70" s="171">
        <v>65</v>
      </c>
      <c r="I70" s="191">
        <v>828.74</v>
      </c>
      <c r="J70" s="191">
        <v>505.5</v>
      </c>
    </row>
    <row r="71" spans="1:10" ht="18.75" customHeight="1">
      <c r="A71" s="181"/>
      <c r="B71" s="193">
        <v>33</v>
      </c>
      <c r="C71" s="186">
        <v>85.9666</v>
      </c>
      <c r="D71" s="186">
        <v>85.9758</v>
      </c>
      <c r="E71" s="186">
        <f t="shared" si="11"/>
        <v>0.00920000000000698</v>
      </c>
      <c r="F71" s="173">
        <f t="shared" si="12"/>
        <v>32.48128795370351</v>
      </c>
      <c r="G71" s="174">
        <f t="shared" si="13"/>
        <v>283.24</v>
      </c>
      <c r="H71" s="171">
        <v>66</v>
      </c>
      <c r="I71" s="191">
        <v>845.66</v>
      </c>
      <c r="J71" s="191">
        <v>562.42</v>
      </c>
    </row>
    <row r="72" spans="1:10" ht="18.75" customHeight="1">
      <c r="A72" s="181">
        <v>21148</v>
      </c>
      <c r="B72" s="193">
        <v>34</v>
      </c>
      <c r="C72" s="186">
        <v>83.7475</v>
      </c>
      <c r="D72" s="186">
        <v>83.7548</v>
      </c>
      <c r="E72" s="186">
        <f t="shared" si="11"/>
        <v>0.00730000000000075</v>
      </c>
      <c r="F72" s="173">
        <f t="shared" si="12"/>
        <v>23.067686279468973</v>
      </c>
      <c r="G72" s="174">
        <f t="shared" si="13"/>
        <v>316.46</v>
      </c>
      <c r="H72" s="171">
        <v>67</v>
      </c>
      <c r="I72" s="191">
        <v>802.13</v>
      </c>
      <c r="J72" s="191">
        <v>485.67</v>
      </c>
    </row>
    <row r="73" spans="1:10" ht="18.75" customHeight="1">
      <c r="A73" s="181"/>
      <c r="B73" s="193">
        <v>35</v>
      </c>
      <c r="C73" s="186">
        <v>85.0336</v>
      </c>
      <c r="D73" s="186">
        <v>85.0407</v>
      </c>
      <c r="E73" s="186">
        <f t="shared" si="11"/>
        <v>0.007099999999994111</v>
      </c>
      <c r="F73" s="173">
        <f t="shared" si="12"/>
        <v>20.24522383802142</v>
      </c>
      <c r="G73" s="174">
        <f t="shared" si="13"/>
        <v>350.69999999999993</v>
      </c>
      <c r="H73" s="171">
        <v>68</v>
      </c>
      <c r="I73" s="191">
        <v>672.06</v>
      </c>
      <c r="J73" s="191">
        <v>321.36</v>
      </c>
    </row>
    <row r="74" spans="1:10" ht="18.75" customHeight="1">
      <c r="A74" s="181"/>
      <c r="B74" s="193">
        <v>36</v>
      </c>
      <c r="C74" s="186">
        <v>84.592</v>
      </c>
      <c r="D74" s="186">
        <v>84.6013</v>
      </c>
      <c r="E74" s="186">
        <f t="shared" si="11"/>
        <v>0.00929999999999609</v>
      </c>
      <c r="F74" s="173">
        <f t="shared" si="12"/>
        <v>27.90697674417431</v>
      </c>
      <c r="G74" s="174">
        <f t="shared" si="13"/>
        <v>333.25</v>
      </c>
      <c r="H74" s="171">
        <v>69</v>
      </c>
      <c r="I74" s="191">
        <v>669.78</v>
      </c>
      <c r="J74" s="191">
        <v>336.53</v>
      </c>
    </row>
    <row r="75" spans="1:10" ht="18.75" customHeight="1">
      <c r="A75" s="181">
        <v>21155</v>
      </c>
      <c r="B75" s="193">
        <v>1</v>
      </c>
      <c r="C75" s="186">
        <v>85.418</v>
      </c>
      <c r="D75" s="186">
        <v>85.4213</v>
      </c>
      <c r="E75" s="186">
        <f t="shared" si="11"/>
        <v>0.003299999999995862</v>
      </c>
      <c r="F75" s="235">
        <f t="shared" si="12"/>
        <v>10.279733349934151</v>
      </c>
      <c r="G75" s="236">
        <f t="shared" si="13"/>
        <v>321.02000000000004</v>
      </c>
      <c r="H75" s="237">
        <v>70</v>
      </c>
      <c r="I75" s="191">
        <v>730.95</v>
      </c>
      <c r="J75" s="191">
        <v>409.93</v>
      </c>
    </row>
    <row r="76" spans="1:10" ht="18.75" customHeight="1">
      <c r="A76" s="181"/>
      <c r="B76" s="193">
        <v>2</v>
      </c>
      <c r="C76" s="186">
        <v>87.4921</v>
      </c>
      <c r="D76" s="186">
        <v>87.494</v>
      </c>
      <c r="E76" s="186">
        <f t="shared" si="11"/>
        <v>0.00190000000000623</v>
      </c>
      <c r="F76" s="235">
        <f t="shared" si="12"/>
        <v>6.633383374668259</v>
      </c>
      <c r="G76" s="236">
        <f t="shared" si="13"/>
        <v>286.43000000000006</v>
      </c>
      <c r="H76" s="237">
        <v>71</v>
      </c>
      <c r="I76" s="191">
        <v>831.94</v>
      </c>
      <c r="J76" s="191">
        <v>545.51</v>
      </c>
    </row>
    <row r="77" spans="1:10" ht="18.75" customHeight="1">
      <c r="A77" s="181"/>
      <c r="B77" s="193">
        <v>3</v>
      </c>
      <c r="C77" s="186">
        <v>85.8803</v>
      </c>
      <c r="D77" s="186">
        <v>85.8851</v>
      </c>
      <c r="E77" s="186">
        <f t="shared" si="11"/>
        <v>0.004799999999988813</v>
      </c>
      <c r="F77" s="235">
        <f t="shared" si="12"/>
        <v>16.082557126545645</v>
      </c>
      <c r="G77" s="236">
        <f t="shared" si="13"/>
        <v>298.46000000000004</v>
      </c>
      <c r="H77" s="237">
        <v>72</v>
      </c>
      <c r="I77" s="191">
        <v>642.84</v>
      </c>
      <c r="J77" s="191">
        <v>344.38</v>
      </c>
    </row>
    <row r="78" spans="1:10" ht="18.75" customHeight="1">
      <c r="A78" s="181">
        <v>21162</v>
      </c>
      <c r="B78" s="193">
        <v>4</v>
      </c>
      <c r="C78" s="186">
        <v>85.052</v>
      </c>
      <c r="D78" s="186">
        <v>85.0663</v>
      </c>
      <c r="E78" s="186">
        <f t="shared" si="11"/>
        <v>0.014299999999991542</v>
      </c>
      <c r="F78" s="235">
        <f t="shared" si="12"/>
        <v>45.8553791886854</v>
      </c>
      <c r="G78" s="236">
        <f t="shared" si="13"/>
        <v>311.85</v>
      </c>
      <c r="H78" s="237">
        <v>73</v>
      </c>
      <c r="I78" s="191">
        <v>683.37</v>
      </c>
      <c r="J78" s="191">
        <v>371.52</v>
      </c>
    </row>
    <row r="79" spans="1:10" ht="18.75" customHeight="1">
      <c r="A79" s="181"/>
      <c r="B79" s="193">
        <v>5</v>
      </c>
      <c r="C79" s="186">
        <v>85.0485</v>
      </c>
      <c r="D79" s="186">
        <v>85.0563</v>
      </c>
      <c r="E79" s="186">
        <f t="shared" si="11"/>
        <v>0.007799999999988927</v>
      </c>
      <c r="F79" s="235">
        <f t="shared" si="12"/>
        <v>28.170031420379672</v>
      </c>
      <c r="G79" s="236">
        <f t="shared" si="13"/>
        <v>276.89</v>
      </c>
      <c r="H79" s="237">
        <v>74</v>
      </c>
      <c r="I79" s="191">
        <v>806.08</v>
      </c>
      <c r="J79" s="191">
        <v>529.19</v>
      </c>
    </row>
    <row r="80" spans="1:10" ht="18.75" customHeight="1">
      <c r="A80" s="181"/>
      <c r="B80" s="193">
        <v>6</v>
      </c>
      <c r="C80" s="186">
        <v>87.4046</v>
      </c>
      <c r="D80" s="186">
        <v>87.4219</v>
      </c>
      <c r="E80" s="186">
        <f t="shared" si="11"/>
        <v>0.017299999999991655</v>
      </c>
      <c r="F80" s="235">
        <f t="shared" si="12"/>
        <v>54.87882248442981</v>
      </c>
      <c r="G80" s="236">
        <f t="shared" si="13"/>
        <v>315.24</v>
      </c>
      <c r="H80" s="237">
        <v>75</v>
      </c>
      <c r="I80" s="191">
        <v>664.64</v>
      </c>
      <c r="J80" s="191">
        <v>349.4</v>
      </c>
    </row>
    <row r="81" spans="1:10" ht="18.75" customHeight="1">
      <c r="A81" s="181">
        <v>21176</v>
      </c>
      <c r="B81" s="193">
        <v>7</v>
      </c>
      <c r="C81" s="186">
        <v>86.4424</v>
      </c>
      <c r="D81" s="186">
        <v>86.4456</v>
      </c>
      <c r="E81" s="186">
        <f t="shared" si="11"/>
        <v>0.003199999999992542</v>
      </c>
      <c r="F81" s="235">
        <f t="shared" si="12"/>
        <v>11.590423412628283</v>
      </c>
      <c r="G81" s="236">
        <f t="shared" si="13"/>
        <v>276.09</v>
      </c>
      <c r="H81" s="237">
        <v>76</v>
      </c>
      <c r="I81" s="191">
        <v>719.55</v>
      </c>
      <c r="J81" s="191">
        <v>443.46</v>
      </c>
    </row>
    <row r="82" spans="1:10" ht="18.75" customHeight="1">
      <c r="A82" s="181"/>
      <c r="B82" s="193">
        <v>8</v>
      </c>
      <c r="C82" s="186">
        <v>84.796</v>
      </c>
      <c r="D82" s="186">
        <v>84.7984</v>
      </c>
      <c r="E82" s="186">
        <f t="shared" si="11"/>
        <v>0.0023999999999944066</v>
      </c>
      <c r="F82" s="235">
        <f t="shared" si="12"/>
        <v>8.685581933969333</v>
      </c>
      <c r="G82" s="236">
        <f t="shared" si="13"/>
        <v>276.32000000000005</v>
      </c>
      <c r="H82" s="237">
        <v>77</v>
      </c>
      <c r="I82" s="191">
        <v>812.72</v>
      </c>
      <c r="J82" s="191">
        <v>536.4</v>
      </c>
    </row>
    <row r="83" spans="1:10" ht="18.75" customHeight="1">
      <c r="A83" s="181"/>
      <c r="B83" s="193">
        <v>9</v>
      </c>
      <c r="C83" s="186">
        <v>87.6622</v>
      </c>
      <c r="D83" s="186">
        <v>87.6649</v>
      </c>
      <c r="E83" s="186">
        <f t="shared" si="11"/>
        <v>0.0027000000000043656</v>
      </c>
      <c r="F83" s="235">
        <f t="shared" si="12"/>
        <v>7.880220646190833</v>
      </c>
      <c r="G83" s="236">
        <f t="shared" si="13"/>
        <v>342.63000000000005</v>
      </c>
      <c r="H83" s="237">
        <v>78</v>
      </c>
      <c r="I83" s="191">
        <v>711.83</v>
      </c>
      <c r="J83" s="191">
        <v>369.2</v>
      </c>
    </row>
    <row r="84" spans="1:10" ht="18.75" customHeight="1">
      <c r="A84" s="181">
        <v>21190</v>
      </c>
      <c r="B84" s="193">
        <v>1</v>
      </c>
      <c r="C84" s="186">
        <v>85.3744</v>
      </c>
      <c r="D84" s="186">
        <v>85.3773</v>
      </c>
      <c r="E84" s="186">
        <f t="shared" si="11"/>
        <v>0.002900000000011005</v>
      </c>
      <c r="F84" s="235">
        <f t="shared" si="12"/>
        <v>7.606956430530137</v>
      </c>
      <c r="G84" s="236">
        <f t="shared" si="13"/>
        <v>381.2300000000001</v>
      </c>
      <c r="H84" s="237">
        <v>79</v>
      </c>
      <c r="I84" s="191">
        <v>651.82</v>
      </c>
      <c r="J84" s="191">
        <v>270.59</v>
      </c>
    </row>
    <row r="85" spans="1:10" ht="18.75" customHeight="1">
      <c r="A85" s="181"/>
      <c r="B85" s="193">
        <v>2</v>
      </c>
      <c r="C85" s="186">
        <v>87.4378</v>
      </c>
      <c r="D85" s="186">
        <v>87.4465</v>
      </c>
      <c r="E85" s="186">
        <f t="shared" si="11"/>
        <v>0.008700000000004593</v>
      </c>
      <c r="F85" s="235">
        <f t="shared" si="12"/>
        <v>24.47945976365952</v>
      </c>
      <c r="G85" s="236">
        <f t="shared" si="13"/>
        <v>355.4</v>
      </c>
      <c r="H85" s="237">
        <v>80</v>
      </c>
      <c r="I85" s="191">
        <v>725.17</v>
      </c>
      <c r="J85" s="191">
        <v>369.77</v>
      </c>
    </row>
    <row r="86" spans="1:10" ht="18.75" customHeight="1">
      <c r="A86" s="181"/>
      <c r="B86" s="193">
        <v>3</v>
      </c>
      <c r="C86" s="186">
        <v>85.8276</v>
      </c>
      <c r="D86" s="186">
        <v>85.8304</v>
      </c>
      <c r="E86" s="186">
        <f t="shared" si="11"/>
        <v>0.0027999999999934744</v>
      </c>
      <c r="F86" s="235">
        <f t="shared" si="12"/>
        <v>8.128901146736752</v>
      </c>
      <c r="G86" s="236">
        <f t="shared" si="13"/>
        <v>344.45000000000005</v>
      </c>
      <c r="H86" s="237">
        <v>81</v>
      </c>
      <c r="I86" s="191">
        <v>722.35</v>
      </c>
      <c r="J86" s="191">
        <v>377.9</v>
      </c>
    </row>
    <row r="87" spans="1:10" ht="18.75" customHeight="1">
      <c r="A87" s="181">
        <v>21198</v>
      </c>
      <c r="B87" s="193">
        <v>4</v>
      </c>
      <c r="C87" s="186">
        <v>85.0091</v>
      </c>
      <c r="D87" s="186">
        <v>85.0156</v>
      </c>
      <c r="E87" s="186">
        <f t="shared" si="11"/>
        <v>0.006500000000002615</v>
      </c>
      <c r="F87" s="235">
        <f t="shared" si="12"/>
        <v>21.6457424489747</v>
      </c>
      <c r="G87" s="236">
        <f t="shared" si="13"/>
        <v>300.2900000000001</v>
      </c>
      <c r="H87" s="237">
        <v>82</v>
      </c>
      <c r="I87" s="191">
        <v>833.7</v>
      </c>
      <c r="J87" s="191">
        <v>533.41</v>
      </c>
    </row>
    <row r="88" spans="1:10" ht="18.75" customHeight="1">
      <c r="A88" s="181"/>
      <c r="B88" s="193">
        <v>5</v>
      </c>
      <c r="C88" s="186">
        <v>85.0188</v>
      </c>
      <c r="D88" s="186">
        <v>85.0238</v>
      </c>
      <c r="E88" s="186">
        <f t="shared" si="11"/>
        <v>0.0049999999999954525</v>
      </c>
      <c r="F88" s="235">
        <f t="shared" si="12"/>
        <v>14.438348252946726</v>
      </c>
      <c r="G88" s="236">
        <f t="shared" si="13"/>
        <v>346.30000000000007</v>
      </c>
      <c r="H88" s="237">
        <v>83</v>
      </c>
      <c r="I88" s="191">
        <v>713.33</v>
      </c>
      <c r="J88" s="191">
        <v>367.03</v>
      </c>
    </row>
    <row r="89" spans="1:10" ht="18.75" customHeight="1">
      <c r="A89" s="181"/>
      <c r="B89" s="193">
        <v>6</v>
      </c>
      <c r="C89" s="186">
        <v>87.3787</v>
      </c>
      <c r="D89" s="186">
        <v>87.3882</v>
      </c>
      <c r="E89" s="186">
        <f t="shared" si="11"/>
        <v>0.009500000000002728</v>
      </c>
      <c r="F89" s="235">
        <f t="shared" si="12"/>
        <v>31.830060979704914</v>
      </c>
      <c r="G89" s="236">
        <f t="shared" si="13"/>
        <v>298.46</v>
      </c>
      <c r="H89" s="237">
        <v>84</v>
      </c>
      <c r="I89" s="191">
        <v>685.37</v>
      </c>
      <c r="J89" s="191">
        <v>386.91</v>
      </c>
    </row>
    <row r="90" spans="1:10" ht="18.75" customHeight="1">
      <c r="A90" s="181">
        <v>21204</v>
      </c>
      <c r="B90" s="193">
        <v>7</v>
      </c>
      <c r="C90" s="186">
        <v>86.4243</v>
      </c>
      <c r="D90" s="186">
        <v>86.4326</v>
      </c>
      <c r="E90" s="186">
        <f t="shared" si="11"/>
        <v>0.008299999999991314</v>
      </c>
      <c r="F90" s="235">
        <f t="shared" si="12"/>
        <v>28.965276566014</v>
      </c>
      <c r="G90" s="236">
        <f t="shared" si="13"/>
        <v>286.55000000000007</v>
      </c>
      <c r="H90" s="237">
        <v>85</v>
      </c>
      <c r="I90" s="191">
        <v>755.7</v>
      </c>
      <c r="J90" s="191">
        <v>469.15</v>
      </c>
    </row>
    <row r="91" spans="1:10" ht="18.75" customHeight="1">
      <c r="A91" s="181"/>
      <c r="B91" s="193">
        <v>8</v>
      </c>
      <c r="C91" s="186">
        <v>84.7934</v>
      </c>
      <c r="D91" s="186">
        <v>84.7998</v>
      </c>
      <c r="E91" s="186">
        <f t="shared" si="11"/>
        <v>0.006399999999999295</v>
      </c>
      <c r="F91" s="235">
        <f t="shared" si="12"/>
        <v>25.834577967946128</v>
      </c>
      <c r="G91" s="236">
        <f t="shared" si="13"/>
        <v>247.73000000000002</v>
      </c>
      <c r="H91" s="237">
        <v>86</v>
      </c>
      <c r="I91" s="191">
        <v>820.13</v>
      </c>
      <c r="J91" s="191">
        <v>572.4</v>
      </c>
    </row>
    <row r="92" spans="1:10" ht="18.75" customHeight="1">
      <c r="A92" s="181"/>
      <c r="B92" s="193">
        <v>9</v>
      </c>
      <c r="C92" s="186">
        <v>87.658</v>
      </c>
      <c r="D92" s="186">
        <v>87.6608</v>
      </c>
      <c r="E92" s="186">
        <f t="shared" si="11"/>
        <v>0.0027999999999934744</v>
      </c>
      <c r="F92" s="235">
        <f t="shared" si="12"/>
        <v>10.098095787627939</v>
      </c>
      <c r="G92" s="236">
        <f t="shared" si="13"/>
        <v>277.28</v>
      </c>
      <c r="H92" s="237">
        <v>87</v>
      </c>
      <c r="I92" s="191">
        <v>824.31</v>
      </c>
      <c r="J92" s="191">
        <v>547.03</v>
      </c>
    </row>
    <row r="93" spans="1:10" ht="18.75" customHeight="1">
      <c r="A93" s="181">
        <v>21218</v>
      </c>
      <c r="B93" s="193">
        <v>28</v>
      </c>
      <c r="C93" s="186">
        <v>87.226</v>
      </c>
      <c r="D93" s="186">
        <v>87.241</v>
      </c>
      <c r="E93" s="186">
        <f t="shared" si="11"/>
        <v>0.015000000000000568</v>
      </c>
      <c r="F93" s="235">
        <f t="shared" si="12"/>
        <v>52.222957211992366</v>
      </c>
      <c r="G93" s="236">
        <f t="shared" si="13"/>
        <v>287.23</v>
      </c>
      <c r="H93" s="237">
        <v>88</v>
      </c>
      <c r="I93" s="191">
        <v>817.74</v>
      </c>
      <c r="J93" s="191">
        <v>530.51</v>
      </c>
    </row>
    <row r="94" spans="1:10" ht="18.75" customHeight="1">
      <c r="A94" s="181"/>
      <c r="B94" s="193">
        <v>29</v>
      </c>
      <c r="C94" s="186">
        <v>85.2606</v>
      </c>
      <c r="D94" s="186">
        <v>85.2751</v>
      </c>
      <c r="E94" s="186">
        <f t="shared" si="11"/>
        <v>0.014499999999998181</v>
      </c>
      <c r="F94" s="235">
        <f t="shared" si="12"/>
        <v>53.18758711759292</v>
      </c>
      <c r="G94" s="236">
        <f t="shared" si="13"/>
        <v>272.62</v>
      </c>
      <c r="H94" s="237">
        <v>89</v>
      </c>
      <c r="I94" s="191">
        <v>828.24</v>
      </c>
      <c r="J94" s="191">
        <v>555.62</v>
      </c>
    </row>
    <row r="95" spans="1:10" ht="18.75" customHeight="1">
      <c r="A95" s="181"/>
      <c r="B95" s="193">
        <v>30</v>
      </c>
      <c r="C95" s="186">
        <v>84.9813</v>
      </c>
      <c r="D95" s="186">
        <v>85.001</v>
      </c>
      <c r="E95" s="186">
        <f t="shared" si="11"/>
        <v>0.019700000000000273</v>
      </c>
      <c r="F95" s="235">
        <f t="shared" si="12"/>
        <v>54.69031953582707</v>
      </c>
      <c r="G95" s="236">
        <f t="shared" si="13"/>
        <v>360.21000000000004</v>
      </c>
      <c r="H95" s="237">
        <v>90</v>
      </c>
      <c r="I95" s="191">
        <v>690.24</v>
      </c>
      <c r="J95" s="191">
        <v>330.03</v>
      </c>
    </row>
    <row r="96" spans="1:10" ht="18.75" customHeight="1">
      <c r="A96" s="181">
        <v>21226</v>
      </c>
      <c r="B96" s="193">
        <v>31</v>
      </c>
      <c r="C96" s="186">
        <v>84.8952</v>
      </c>
      <c r="D96" s="186">
        <v>84.9046</v>
      </c>
      <c r="E96" s="186">
        <f t="shared" si="11"/>
        <v>0.009399999999999409</v>
      </c>
      <c r="F96" s="235">
        <f t="shared" si="12"/>
        <v>37.1879574316549</v>
      </c>
      <c r="G96" s="236">
        <f t="shared" si="13"/>
        <v>252.76999999999998</v>
      </c>
      <c r="H96" s="237">
        <v>91</v>
      </c>
      <c r="I96" s="191">
        <v>820.46</v>
      </c>
      <c r="J96" s="191">
        <v>567.69</v>
      </c>
    </row>
    <row r="97" spans="1:10" ht="18.75" customHeight="1">
      <c r="A97" s="181"/>
      <c r="B97" s="193">
        <v>32</v>
      </c>
      <c r="C97" s="186">
        <v>85.0394</v>
      </c>
      <c r="D97" s="186">
        <v>85.0435</v>
      </c>
      <c r="E97" s="186">
        <f t="shared" si="11"/>
        <v>0.004099999999993997</v>
      </c>
      <c r="F97" s="235">
        <f t="shared" si="12"/>
        <v>16.072758634184</v>
      </c>
      <c r="G97" s="236">
        <f t="shared" si="13"/>
        <v>255.09000000000003</v>
      </c>
      <c r="H97" s="237">
        <v>92</v>
      </c>
      <c r="I97" s="191">
        <v>819.83</v>
      </c>
      <c r="J97" s="191">
        <v>564.74</v>
      </c>
    </row>
    <row r="98" spans="1:10" ht="18.75" customHeight="1">
      <c r="A98" s="181"/>
      <c r="B98" s="193">
        <v>33</v>
      </c>
      <c r="C98" s="186">
        <v>85.9898</v>
      </c>
      <c r="D98" s="186">
        <v>86.001</v>
      </c>
      <c r="E98" s="186">
        <f t="shared" si="11"/>
        <v>0.01120000000000232</v>
      </c>
      <c r="F98" s="235">
        <f t="shared" si="12"/>
        <v>42.2577724117202</v>
      </c>
      <c r="G98" s="236">
        <f t="shared" si="13"/>
        <v>265.03999999999996</v>
      </c>
      <c r="H98" s="237">
        <v>93</v>
      </c>
      <c r="I98" s="191">
        <v>814.48</v>
      </c>
      <c r="J98" s="191">
        <v>549.44</v>
      </c>
    </row>
    <row r="99" spans="1:10" ht="18.75" customHeight="1">
      <c r="A99" s="181">
        <v>21239</v>
      </c>
      <c r="B99" s="193">
        <v>34</v>
      </c>
      <c r="C99" s="186">
        <v>83.7443</v>
      </c>
      <c r="D99" s="186">
        <v>83.7695</v>
      </c>
      <c r="E99" s="186">
        <f t="shared" si="11"/>
        <v>0.025199999999998113</v>
      </c>
      <c r="F99" s="235">
        <f t="shared" si="12"/>
        <v>72.38675207536872</v>
      </c>
      <c r="G99" s="236">
        <f t="shared" si="13"/>
        <v>348.13</v>
      </c>
      <c r="H99" s="237">
        <v>94</v>
      </c>
      <c r="I99" s="191">
        <v>713.91</v>
      </c>
      <c r="J99" s="191">
        <v>365.78</v>
      </c>
    </row>
    <row r="100" spans="1:10" ht="18.75" customHeight="1">
      <c r="A100" s="181"/>
      <c r="B100" s="193">
        <v>35</v>
      </c>
      <c r="C100" s="186">
        <v>85.0426</v>
      </c>
      <c r="D100" s="186">
        <v>85.0654</v>
      </c>
      <c r="E100" s="186">
        <f t="shared" si="11"/>
        <v>0.022800000000003706</v>
      </c>
      <c r="F100" s="235">
        <f t="shared" si="12"/>
        <v>75.4067998412611</v>
      </c>
      <c r="G100" s="236">
        <f t="shared" si="13"/>
        <v>302.36</v>
      </c>
      <c r="H100" s="237">
        <v>95</v>
      </c>
      <c r="I100" s="191">
        <v>802.33</v>
      </c>
      <c r="J100" s="191">
        <v>499.97</v>
      </c>
    </row>
    <row r="101" spans="1:10" ht="18.75" customHeight="1">
      <c r="A101" s="238"/>
      <c r="B101" s="239">
        <v>36</v>
      </c>
      <c r="C101" s="240">
        <v>84.615</v>
      </c>
      <c r="D101" s="240">
        <v>84.6316</v>
      </c>
      <c r="E101" s="240">
        <f t="shared" si="11"/>
        <v>0.01660000000001105</v>
      </c>
      <c r="F101" s="241">
        <f t="shared" si="12"/>
        <v>58.90493594979261</v>
      </c>
      <c r="G101" s="242">
        <f t="shared" si="13"/>
        <v>281.80999999999995</v>
      </c>
      <c r="H101" s="243">
        <v>96</v>
      </c>
      <c r="I101" s="244">
        <v>824.53</v>
      </c>
      <c r="J101" s="244">
        <v>542.72</v>
      </c>
    </row>
    <row r="102" spans="1:10" ht="18.75" customHeight="1">
      <c r="A102" s="245">
        <v>21443</v>
      </c>
      <c r="B102" s="246">
        <v>28</v>
      </c>
      <c r="C102" s="247">
        <v>87.2309</v>
      </c>
      <c r="D102" s="247">
        <v>87.2354</v>
      </c>
      <c r="E102" s="247">
        <f t="shared" si="11"/>
        <v>0.004499999999993065</v>
      </c>
      <c r="F102" s="248">
        <f t="shared" si="12"/>
        <v>17.077150772240383</v>
      </c>
      <c r="G102" s="249">
        <f t="shared" si="13"/>
        <v>263.5100000000001</v>
      </c>
      <c r="H102" s="246">
        <v>1</v>
      </c>
      <c r="I102" s="250">
        <v>805.19</v>
      </c>
      <c r="J102" s="251">
        <v>541.68</v>
      </c>
    </row>
    <row r="103" spans="1:10" ht="18.75" customHeight="1">
      <c r="A103" s="181"/>
      <c r="B103" s="193">
        <v>29</v>
      </c>
      <c r="C103" s="186">
        <v>85.2693</v>
      </c>
      <c r="D103" s="186">
        <v>85.2698</v>
      </c>
      <c r="E103" s="186">
        <f t="shared" si="11"/>
        <v>0.0005000000000023874</v>
      </c>
      <c r="F103" s="235">
        <f t="shared" si="12"/>
        <v>2.1065936380972725</v>
      </c>
      <c r="G103" s="236">
        <f t="shared" si="13"/>
        <v>237.3499999999999</v>
      </c>
      <c r="H103" s="193">
        <v>2</v>
      </c>
      <c r="I103" s="191">
        <v>780.06</v>
      </c>
      <c r="J103" s="191">
        <v>542.71</v>
      </c>
    </row>
    <row r="104" spans="1:10" ht="18.75" customHeight="1">
      <c r="A104" s="181"/>
      <c r="B104" s="246">
        <v>30</v>
      </c>
      <c r="C104" s="186">
        <v>84.9964</v>
      </c>
      <c r="D104" s="186">
        <v>84.9967</v>
      </c>
      <c r="E104" s="186">
        <f t="shared" si="11"/>
        <v>0.00030000000000995897</v>
      </c>
      <c r="F104" s="235">
        <f t="shared" si="12"/>
        <v>1.109385400524957</v>
      </c>
      <c r="G104" s="236">
        <f t="shared" si="13"/>
        <v>270.4200000000001</v>
      </c>
      <c r="H104" s="246">
        <v>3</v>
      </c>
      <c r="I104" s="191">
        <v>785.09</v>
      </c>
      <c r="J104" s="191">
        <v>514.67</v>
      </c>
    </row>
    <row r="105" spans="1:10" ht="18.75" customHeight="1">
      <c r="A105" s="181">
        <v>21447</v>
      </c>
      <c r="B105" s="193">
        <v>31</v>
      </c>
      <c r="C105" s="186">
        <v>84.866</v>
      </c>
      <c r="D105" s="186">
        <v>84.8913</v>
      </c>
      <c r="E105" s="186">
        <f t="shared" si="11"/>
        <v>0.025300000000001432</v>
      </c>
      <c r="F105" s="235">
        <f t="shared" si="12"/>
        <v>94.71398622342554</v>
      </c>
      <c r="G105" s="236">
        <f t="shared" si="13"/>
        <v>267.12000000000006</v>
      </c>
      <c r="H105" s="193">
        <v>4</v>
      </c>
      <c r="I105" s="191">
        <v>654.82</v>
      </c>
      <c r="J105" s="191">
        <v>387.7</v>
      </c>
    </row>
    <row r="106" spans="1:10" ht="18.75" customHeight="1">
      <c r="A106" s="181"/>
      <c r="B106" s="246">
        <v>32</v>
      </c>
      <c r="C106" s="186">
        <v>85.0315</v>
      </c>
      <c r="D106" s="186">
        <v>85.0653</v>
      </c>
      <c r="E106" s="186">
        <f t="shared" si="11"/>
        <v>0.033799999999999386</v>
      </c>
      <c r="F106" s="235">
        <f t="shared" si="12"/>
        <v>112.01325600662598</v>
      </c>
      <c r="G106" s="236">
        <f t="shared" si="13"/>
        <v>301.75</v>
      </c>
      <c r="H106" s="246">
        <v>5</v>
      </c>
      <c r="I106" s="191">
        <v>618.74</v>
      </c>
      <c r="J106" s="191">
        <v>316.99</v>
      </c>
    </row>
    <row r="107" spans="1:10" ht="18.75" customHeight="1">
      <c r="A107" s="181"/>
      <c r="B107" s="193">
        <v>33</v>
      </c>
      <c r="C107" s="186">
        <v>85.9989</v>
      </c>
      <c r="D107" s="186">
        <v>86.0241</v>
      </c>
      <c r="E107" s="186">
        <f t="shared" si="11"/>
        <v>0.025199999999998113</v>
      </c>
      <c r="F107" s="235">
        <f t="shared" si="12"/>
        <v>89.28887786556393</v>
      </c>
      <c r="G107" s="236">
        <f t="shared" si="13"/>
        <v>282.23</v>
      </c>
      <c r="H107" s="193">
        <v>6</v>
      </c>
      <c r="I107" s="191">
        <v>842.86</v>
      </c>
      <c r="J107" s="191">
        <v>560.63</v>
      </c>
    </row>
    <row r="108" spans="1:10" ht="23.25">
      <c r="A108" s="181">
        <v>21456</v>
      </c>
      <c r="B108" s="246">
        <v>34</v>
      </c>
      <c r="C108" s="186">
        <v>83.7383</v>
      </c>
      <c r="D108" s="186">
        <v>83.7423</v>
      </c>
      <c r="E108" s="186">
        <f t="shared" si="11"/>
        <v>0.0040000000000048885</v>
      </c>
      <c r="F108" s="235">
        <f t="shared" si="12"/>
        <v>12.315650112395359</v>
      </c>
      <c r="G108" s="236">
        <f t="shared" si="13"/>
        <v>324.79</v>
      </c>
      <c r="H108" s="246">
        <v>7</v>
      </c>
      <c r="I108" s="191">
        <v>825.88</v>
      </c>
      <c r="J108" s="191">
        <v>501.09</v>
      </c>
    </row>
    <row r="109" spans="1:10" ht="23.25">
      <c r="A109" s="181"/>
      <c r="B109" s="193">
        <v>35</v>
      </c>
      <c r="C109" s="186">
        <v>85.013</v>
      </c>
      <c r="D109" s="186">
        <v>85.0221</v>
      </c>
      <c r="E109" s="186">
        <f t="shared" si="11"/>
        <v>0.00909999999998945</v>
      </c>
      <c r="F109" s="235">
        <f t="shared" si="12"/>
        <v>31.124944419706022</v>
      </c>
      <c r="G109" s="236">
        <f t="shared" si="13"/>
        <v>292.37</v>
      </c>
      <c r="H109" s="193">
        <v>8</v>
      </c>
      <c r="I109" s="191">
        <v>857.16</v>
      </c>
      <c r="J109" s="191">
        <v>564.79</v>
      </c>
    </row>
    <row r="110" spans="1:10" ht="23.25">
      <c r="A110" s="181"/>
      <c r="B110" s="246">
        <v>36</v>
      </c>
      <c r="C110" s="186">
        <v>84.5705</v>
      </c>
      <c r="D110" s="186">
        <v>84.5917</v>
      </c>
      <c r="E110" s="186">
        <f t="shared" si="11"/>
        <v>0.021200000000007435</v>
      </c>
      <c r="F110" s="235">
        <f t="shared" si="12"/>
        <v>71.97908532240326</v>
      </c>
      <c r="G110" s="236">
        <f t="shared" si="13"/>
        <v>294.53000000000003</v>
      </c>
      <c r="H110" s="246">
        <v>9</v>
      </c>
      <c r="I110" s="191">
        <v>601.47</v>
      </c>
      <c r="J110" s="191">
        <v>306.94</v>
      </c>
    </row>
    <row r="111" spans="1:10" ht="23.25">
      <c r="A111" s="181">
        <v>21464</v>
      </c>
      <c r="B111" s="193">
        <v>19</v>
      </c>
      <c r="C111" s="186">
        <v>88.9562</v>
      </c>
      <c r="D111" s="186">
        <v>88.9565</v>
      </c>
      <c r="E111" s="186">
        <f t="shared" si="11"/>
        <v>0.00030000000000995897</v>
      </c>
      <c r="F111" s="235">
        <f t="shared" si="12"/>
        <v>1.0278900843211092</v>
      </c>
      <c r="G111" s="236">
        <f t="shared" si="13"/>
        <v>291.86</v>
      </c>
      <c r="H111" s="193">
        <v>10</v>
      </c>
      <c r="I111" s="191">
        <v>855.69</v>
      </c>
      <c r="J111" s="191">
        <v>563.83</v>
      </c>
    </row>
    <row r="112" spans="1:10" ht="23.25">
      <c r="A112" s="181"/>
      <c r="B112" s="193">
        <v>20</v>
      </c>
      <c r="C112" s="186">
        <v>84.6527</v>
      </c>
      <c r="D112" s="186">
        <v>84.6601</v>
      </c>
      <c r="E112" s="186">
        <f t="shared" si="11"/>
        <v>0.00740000000000407</v>
      </c>
      <c r="F112" s="235">
        <f t="shared" si="12"/>
        <v>21.815394593331767</v>
      </c>
      <c r="G112" s="236">
        <f t="shared" si="13"/>
        <v>339.21000000000004</v>
      </c>
      <c r="H112" s="246">
        <v>11</v>
      </c>
      <c r="I112" s="191">
        <v>724.98</v>
      </c>
      <c r="J112" s="191">
        <v>385.77</v>
      </c>
    </row>
    <row r="113" spans="1:10" ht="23.25">
      <c r="A113" s="181"/>
      <c r="B113" s="193">
        <v>21</v>
      </c>
      <c r="C113" s="186">
        <v>86.3546</v>
      </c>
      <c r="D113" s="186">
        <v>86.3586</v>
      </c>
      <c r="E113" s="186">
        <f t="shared" si="11"/>
        <v>0.003999999999990678</v>
      </c>
      <c r="F113" s="235">
        <f t="shared" si="12"/>
        <v>13.456686290969479</v>
      </c>
      <c r="G113" s="236">
        <f t="shared" si="13"/>
        <v>297.25</v>
      </c>
      <c r="H113" s="193">
        <v>12</v>
      </c>
      <c r="I113" s="191">
        <v>842</v>
      </c>
      <c r="J113" s="191">
        <v>544.75</v>
      </c>
    </row>
    <row r="114" spans="1:10" ht="23.25">
      <c r="A114" s="181">
        <v>21478</v>
      </c>
      <c r="B114" s="193">
        <v>22</v>
      </c>
      <c r="C114" s="186">
        <v>85.1471</v>
      </c>
      <c r="D114" s="186">
        <v>85.1521</v>
      </c>
      <c r="E114" s="186">
        <f t="shared" si="11"/>
        <v>0.005000000000009663</v>
      </c>
      <c r="F114" s="235">
        <f t="shared" si="12"/>
        <v>14.95617839732483</v>
      </c>
      <c r="G114" s="236">
        <f t="shared" si="13"/>
        <v>334.30999999999995</v>
      </c>
      <c r="H114" s="246">
        <v>13</v>
      </c>
      <c r="I114" s="191">
        <v>698.81</v>
      </c>
      <c r="J114" s="191">
        <v>364.5</v>
      </c>
    </row>
    <row r="115" spans="1:10" ht="23.25">
      <c r="A115" s="181"/>
      <c r="B115" s="193">
        <v>23</v>
      </c>
      <c r="C115" s="186">
        <v>87.6977</v>
      </c>
      <c r="D115" s="186">
        <v>87.6988</v>
      </c>
      <c r="E115" s="186">
        <f t="shared" si="11"/>
        <v>0.0011000000000080945</v>
      </c>
      <c r="F115" s="235">
        <f t="shared" si="12"/>
        <v>3.769834470023286</v>
      </c>
      <c r="G115" s="236">
        <f t="shared" si="13"/>
        <v>291.78999999999996</v>
      </c>
      <c r="H115" s="193">
        <v>14</v>
      </c>
      <c r="I115" s="191">
        <v>835.05</v>
      </c>
      <c r="J115" s="191">
        <v>543.26</v>
      </c>
    </row>
    <row r="116" spans="1:10" ht="23.25">
      <c r="A116" s="181"/>
      <c r="B116" s="193">
        <v>24</v>
      </c>
      <c r="C116" s="186">
        <v>88.074</v>
      </c>
      <c r="D116" s="186">
        <v>88.0802</v>
      </c>
      <c r="E116" s="186">
        <f t="shared" si="11"/>
        <v>0.006200000000006867</v>
      </c>
      <c r="F116" s="235">
        <f t="shared" si="12"/>
        <v>19.257050565308944</v>
      </c>
      <c r="G116" s="236">
        <f t="shared" si="13"/>
        <v>321.96</v>
      </c>
      <c r="H116" s="246">
        <v>15</v>
      </c>
      <c r="I116" s="191">
        <v>708.02</v>
      </c>
      <c r="J116" s="191">
        <v>386.06</v>
      </c>
    </row>
    <row r="117" spans="1:10" ht="23.25">
      <c r="A117" s="181">
        <v>21491</v>
      </c>
      <c r="B117" s="193">
        <v>19</v>
      </c>
      <c r="C117" s="186">
        <v>88.9531</v>
      </c>
      <c r="D117" s="186">
        <v>88.9543</v>
      </c>
      <c r="E117" s="186">
        <f t="shared" si="11"/>
        <v>0.0011999999999972033</v>
      </c>
      <c r="F117" s="235">
        <f t="shared" si="12"/>
        <v>3.7753657385471238</v>
      </c>
      <c r="G117" s="236">
        <f t="shared" si="13"/>
        <v>317.85</v>
      </c>
      <c r="H117" s="193">
        <v>16</v>
      </c>
      <c r="I117" s="191">
        <v>653.12</v>
      </c>
      <c r="J117" s="191">
        <v>335.27</v>
      </c>
    </row>
    <row r="118" spans="1:10" ht="23.25">
      <c r="A118" s="181"/>
      <c r="B118" s="193">
        <v>20</v>
      </c>
      <c r="C118" s="186">
        <v>84.637</v>
      </c>
      <c r="D118" s="186">
        <v>84.6398</v>
      </c>
      <c r="E118" s="186">
        <f t="shared" si="11"/>
        <v>0.0027999999999934744</v>
      </c>
      <c r="F118" s="235">
        <f t="shared" si="12"/>
        <v>9.344858658991004</v>
      </c>
      <c r="G118" s="236">
        <f t="shared" si="13"/>
        <v>299.63</v>
      </c>
      <c r="H118" s="246">
        <v>17</v>
      </c>
      <c r="I118" s="191">
        <v>845.03</v>
      </c>
      <c r="J118" s="191">
        <v>545.4</v>
      </c>
    </row>
    <row r="119" spans="1:10" ht="23.25">
      <c r="A119" s="181"/>
      <c r="B119" s="193">
        <v>21</v>
      </c>
      <c r="C119" s="186">
        <v>86.3308</v>
      </c>
      <c r="D119" s="186">
        <v>86.3365</v>
      </c>
      <c r="E119" s="186">
        <f t="shared" si="11"/>
        <v>0.005700000000004479</v>
      </c>
      <c r="F119" s="235">
        <f t="shared" si="12"/>
        <v>17.090429359572077</v>
      </c>
      <c r="G119" s="236">
        <f t="shared" si="13"/>
        <v>333.52</v>
      </c>
      <c r="H119" s="193">
        <v>18</v>
      </c>
      <c r="I119" s="191">
        <v>735.41</v>
      </c>
      <c r="J119" s="191">
        <v>401.89</v>
      </c>
    </row>
    <row r="120" spans="1:10" ht="23.25">
      <c r="A120" s="181">
        <v>21498</v>
      </c>
      <c r="B120" s="193">
        <v>22</v>
      </c>
      <c r="C120" s="186">
        <v>85.1208</v>
      </c>
      <c r="D120" s="186">
        <v>85.1228</v>
      </c>
      <c r="E120" s="186">
        <f t="shared" si="11"/>
        <v>0.001999999999995339</v>
      </c>
      <c r="F120" s="235">
        <f t="shared" si="12"/>
        <v>6.324310650124396</v>
      </c>
      <c r="G120" s="236">
        <f t="shared" si="13"/>
        <v>316.24</v>
      </c>
      <c r="H120" s="246">
        <v>19</v>
      </c>
      <c r="I120" s="191">
        <v>623.12</v>
      </c>
      <c r="J120" s="191">
        <v>306.88</v>
      </c>
    </row>
    <row r="121" spans="1:10" ht="23.25">
      <c r="A121" s="181"/>
      <c r="B121" s="193">
        <v>23</v>
      </c>
      <c r="C121" s="186">
        <v>87.6925</v>
      </c>
      <c r="D121" s="186">
        <v>87.6952</v>
      </c>
      <c r="E121" s="186">
        <f t="shared" si="11"/>
        <v>0.0027000000000043656</v>
      </c>
      <c r="F121" s="235">
        <f t="shared" si="12"/>
        <v>11.1409119042887</v>
      </c>
      <c r="G121" s="236">
        <f t="shared" si="13"/>
        <v>242.3499999999999</v>
      </c>
      <c r="H121" s="193">
        <v>20</v>
      </c>
      <c r="I121" s="191">
        <v>791.79</v>
      </c>
      <c r="J121" s="191">
        <v>549.44</v>
      </c>
    </row>
    <row r="122" spans="1:10" ht="23.25">
      <c r="A122" s="181"/>
      <c r="B122" s="193">
        <v>24</v>
      </c>
      <c r="C122" s="186">
        <v>88.0805</v>
      </c>
      <c r="D122" s="186">
        <v>88.0854</v>
      </c>
      <c r="E122" s="186">
        <f t="shared" si="11"/>
        <v>0.004900000000006344</v>
      </c>
      <c r="F122" s="235">
        <f t="shared" si="12"/>
        <v>16.370439663257862</v>
      </c>
      <c r="G122" s="236">
        <f t="shared" si="13"/>
        <v>299.32000000000005</v>
      </c>
      <c r="H122" s="246">
        <v>21</v>
      </c>
      <c r="I122" s="191">
        <v>851.73</v>
      </c>
      <c r="J122" s="191">
        <v>552.41</v>
      </c>
    </row>
    <row r="123" spans="1:10" ht="23.25">
      <c r="A123" s="181">
        <v>21506</v>
      </c>
      <c r="B123" s="193">
        <v>25</v>
      </c>
      <c r="C123" s="186">
        <v>87.0588</v>
      </c>
      <c r="D123" s="186">
        <v>87.0628</v>
      </c>
      <c r="E123" s="186">
        <f t="shared" si="11"/>
        <v>0.003999999999990678</v>
      </c>
      <c r="F123" s="235">
        <f t="shared" si="12"/>
        <v>14.015416958621858</v>
      </c>
      <c r="G123" s="236">
        <f t="shared" si="13"/>
        <v>285.4</v>
      </c>
      <c r="H123" s="193">
        <v>22</v>
      </c>
      <c r="I123" s="191">
        <v>600.02</v>
      </c>
      <c r="J123" s="191">
        <v>314.62</v>
      </c>
    </row>
    <row r="124" spans="1:10" ht="23.25">
      <c r="A124" s="181"/>
      <c r="B124" s="193">
        <v>26</v>
      </c>
      <c r="C124" s="186">
        <v>85.8185</v>
      </c>
      <c r="D124" s="186">
        <v>85.8227</v>
      </c>
      <c r="E124" s="186">
        <f t="shared" si="11"/>
        <v>0.004199999999997317</v>
      </c>
      <c r="F124" s="235">
        <f t="shared" si="12"/>
        <v>13.270142180086307</v>
      </c>
      <c r="G124" s="236">
        <f t="shared" si="13"/>
        <v>316.50000000000006</v>
      </c>
      <c r="H124" s="246">
        <v>23</v>
      </c>
      <c r="I124" s="191">
        <v>724.83</v>
      </c>
      <c r="J124" s="191">
        <v>408.33</v>
      </c>
    </row>
    <row r="125" spans="1:10" ht="23.25">
      <c r="A125" s="252"/>
      <c r="B125" s="253">
        <v>27</v>
      </c>
      <c r="C125" s="254">
        <v>86.3295</v>
      </c>
      <c r="D125" s="254">
        <v>86.3345</v>
      </c>
      <c r="E125" s="254">
        <f t="shared" si="11"/>
        <v>0.005000000000009663</v>
      </c>
      <c r="F125" s="255">
        <f t="shared" si="12"/>
        <v>14.140271493239997</v>
      </c>
      <c r="G125" s="256">
        <f t="shared" si="13"/>
        <v>353.6</v>
      </c>
      <c r="H125" s="253">
        <v>24</v>
      </c>
      <c r="I125" s="257">
        <v>718.71</v>
      </c>
      <c r="J125" s="257">
        <v>365.11</v>
      </c>
    </row>
    <row r="126" spans="1:10" ht="23.25">
      <c r="A126" s="245">
        <v>21699</v>
      </c>
      <c r="B126" s="246">
        <v>4</v>
      </c>
      <c r="C126" s="247">
        <v>84.9636</v>
      </c>
      <c r="D126" s="247">
        <v>85.587</v>
      </c>
      <c r="E126" s="247">
        <f t="shared" si="11"/>
        <v>0.6234000000000037</v>
      </c>
      <c r="F126" s="248">
        <f t="shared" si="12"/>
        <v>2073.5074006319765</v>
      </c>
      <c r="G126" s="249">
        <f t="shared" si="13"/>
        <v>300.65</v>
      </c>
      <c r="H126" s="246">
        <v>1</v>
      </c>
      <c r="I126" s="250">
        <v>856.6</v>
      </c>
      <c r="J126" s="250">
        <v>555.95</v>
      </c>
    </row>
    <row r="127" spans="1:10" ht="23.25">
      <c r="A127" s="181"/>
      <c r="B127" s="193">
        <v>5</v>
      </c>
      <c r="C127" s="186">
        <v>84.982</v>
      </c>
      <c r="D127" s="186">
        <v>85.4609</v>
      </c>
      <c r="E127" s="186">
        <f t="shared" si="11"/>
        <v>0.4788999999999959</v>
      </c>
      <c r="F127" s="235">
        <f t="shared" si="12"/>
        <v>1477.4024371432852</v>
      </c>
      <c r="G127" s="236">
        <f t="shared" si="13"/>
        <v>324.15</v>
      </c>
      <c r="H127" s="193">
        <v>2</v>
      </c>
      <c r="I127" s="191">
        <v>859.8</v>
      </c>
      <c r="J127" s="191">
        <v>535.65</v>
      </c>
    </row>
    <row r="128" spans="1:10" ht="23.25">
      <c r="A128" s="181"/>
      <c r="B128" s="246">
        <v>6</v>
      </c>
      <c r="C128" s="186">
        <v>87.3742</v>
      </c>
      <c r="D128" s="186">
        <v>87.9508</v>
      </c>
      <c r="E128" s="186">
        <f t="shared" si="11"/>
        <v>0.5765999999999991</v>
      </c>
      <c r="F128" s="235">
        <f t="shared" si="12"/>
        <v>1591.0157004497644</v>
      </c>
      <c r="G128" s="236">
        <f t="shared" si="13"/>
        <v>362.40999999999997</v>
      </c>
      <c r="H128" s="246">
        <v>3</v>
      </c>
      <c r="I128" s="191">
        <v>711.28</v>
      </c>
      <c r="J128" s="191">
        <v>348.87</v>
      </c>
    </row>
    <row r="129" spans="1:10" ht="23.25">
      <c r="A129" s="181">
        <v>21699</v>
      </c>
      <c r="B129" s="193">
        <v>7</v>
      </c>
      <c r="C129" s="186">
        <v>86.433</v>
      </c>
      <c r="D129" s="186">
        <v>87.3834</v>
      </c>
      <c r="E129" s="186">
        <f t="shared" si="11"/>
        <v>0.9503999999999877</v>
      </c>
      <c r="F129" s="235">
        <f t="shared" si="12"/>
        <v>2611.7782846464247</v>
      </c>
      <c r="G129" s="236">
        <f t="shared" si="13"/>
        <v>363.89000000000004</v>
      </c>
      <c r="H129" s="193">
        <v>4</v>
      </c>
      <c r="I129" s="191">
        <v>733.34</v>
      </c>
      <c r="J129" s="191">
        <v>369.45</v>
      </c>
    </row>
    <row r="130" spans="1:10" ht="23.25">
      <c r="A130" s="181"/>
      <c r="B130" s="246">
        <v>8</v>
      </c>
      <c r="C130" s="186">
        <v>84.808</v>
      </c>
      <c r="D130" s="186">
        <v>85.3704</v>
      </c>
      <c r="E130" s="186">
        <f t="shared" si="11"/>
        <v>0.5623999999999967</v>
      </c>
      <c r="F130" s="235">
        <f t="shared" si="12"/>
        <v>1577.7808949361665</v>
      </c>
      <c r="G130" s="236">
        <f t="shared" si="13"/>
        <v>356.45000000000005</v>
      </c>
      <c r="H130" s="246">
        <v>5</v>
      </c>
      <c r="I130" s="191">
        <v>729.6</v>
      </c>
      <c r="J130" s="191">
        <v>373.15</v>
      </c>
    </row>
    <row r="131" spans="1:10" ht="23.25">
      <c r="A131" s="181"/>
      <c r="B131" s="193">
        <v>9</v>
      </c>
      <c r="C131" s="186">
        <v>87.6444</v>
      </c>
      <c r="D131" s="186">
        <v>88.1283</v>
      </c>
      <c r="E131" s="186">
        <f t="shared" si="11"/>
        <v>0.48389999999999134</v>
      </c>
      <c r="F131" s="235">
        <f t="shared" si="12"/>
        <v>1726.7342278047079</v>
      </c>
      <c r="G131" s="236">
        <f t="shared" si="13"/>
        <v>280.24</v>
      </c>
      <c r="H131" s="193">
        <v>6</v>
      </c>
      <c r="I131" s="191">
        <v>825.71</v>
      </c>
      <c r="J131" s="191">
        <v>545.47</v>
      </c>
    </row>
    <row r="132" spans="1:10" ht="23.25">
      <c r="A132" s="181">
        <v>21699</v>
      </c>
      <c r="B132" s="246">
        <v>10</v>
      </c>
      <c r="C132" s="186">
        <v>85.0837</v>
      </c>
      <c r="D132" s="186">
        <v>85.7938</v>
      </c>
      <c r="E132" s="186">
        <f t="shared" si="11"/>
        <v>0.7101000000000113</v>
      </c>
      <c r="F132" s="235">
        <f t="shared" si="12"/>
        <v>2078.686221129391</v>
      </c>
      <c r="G132" s="236">
        <f t="shared" si="13"/>
        <v>341.61</v>
      </c>
      <c r="H132" s="246">
        <v>7</v>
      </c>
      <c r="I132" s="191">
        <v>699.51</v>
      </c>
      <c r="J132" s="191">
        <v>357.9</v>
      </c>
    </row>
    <row r="133" spans="1:10" ht="23.25">
      <c r="A133" s="181"/>
      <c r="B133" s="193">
        <v>11</v>
      </c>
      <c r="C133" s="186">
        <v>86.0845</v>
      </c>
      <c r="D133" s="186">
        <v>86.6175</v>
      </c>
      <c r="E133" s="186">
        <f t="shared" si="11"/>
        <v>0.5330000000000013</v>
      </c>
      <c r="F133" s="235">
        <f t="shared" si="12"/>
        <v>1448.0154310087244</v>
      </c>
      <c r="G133" s="236">
        <f t="shared" si="13"/>
        <v>368.09</v>
      </c>
      <c r="H133" s="193">
        <v>8</v>
      </c>
      <c r="I133" s="191">
        <v>707.78</v>
      </c>
      <c r="J133" s="191">
        <v>339.69</v>
      </c>
    </row>
    <row r="134" spans="1:10" ht="23.25">
      <c r="A134" s="181"/>
      <c r="B134" s="246">
        <v>12</v>
      </c>
      <c r="C134" s="186">
        <v>84.8118</v>
      </c>
      <c r="D134" s="186">
        <v>85.2951</v>
      </c>
      <c r="E134" s="186">
        <f aca="true" t="shared" si="14" ref="E134:E358">D134-C134</f>
        <v>0.48329999999999984</v>
      </c>
      <c r="F134" s="235">
        <f aca="true" t="shared" si="15" ref="F134:F311">((10^6)*E134/G134)</f>
        <v>1607.410117404463</v>
      </c>
      <c r="G134" s="236">
        <f aca="true" t="shared" si="16" ref="G134:G311">I134-J134</f>
        <v>300.66999999999996</v>
      </c>
      <c r="H134" s="246">
        <v>9</v>
      </c>
      <c r="I134" s="191">
        <v>656.91</v>
      </c>
      <c r="J134" s="191">
        <v>356.24</v>
      </c>
    </row>
    <row r="135" spans="1:10" ht="23.25">
      <c r="A135" s="181">
        <v>21702</v>
      </c>
      <c r="B135" s="193">
        <v>19</v>
      </c>
      <c r="C135" s="186">
        <v>88.9727</v>
      </c>
      <c r="D135" s="186">
        <v>89.0399</v>
      </c>
      <c r="E135" s="186">
        <f t="shared" si="14"/>
        <v>0.0671999999999997</v>
      </c>
      <c r="F135" s="235">
        <f t="shared" si="15"/>
        <v>245.66790962930355</v>
      </c>
      <c r="G135" s="236">
        <f t="shared" si="16"/>
        <v>273.5400000000001</v>
      </c>
      <c r="H135" s="193">
        <v>10</v>
      </c>
      <c r="I135" s="191">
        <v>834.22</v>
      </c>
      <c r="J135" s="191">
        <v>560.68</v>
      </c>
    </row>
    <row r="136" spans="1:10" ht="23.25">
      <c r="A136" s="181"/>
      <c r="B136" s="193">
        <v>20</v>
      </c>
      <c r="C136" s="186">
        <v>84.6495</v>
      </c>
      <c r="D136" s="186">
        <v>84.7301</v>
      </c>
      <c r="E136" s="186">
        <f t="shared" si="14"/>
        <v>0.08059999999998979</v>
      </c>
      <c r="F136" s="235">
        <f t="shared" si="15"/>
        <v>231.61585103017262</v>
      </c>
      <c r="G136" s="236">
        <f t="shared" si="16"/>
        <v>347.99000000000007</v>
      </c>
      <c r="H136" s="246">
        <v>11</v>
      </c>
      <c r="I136" s="191">
        <v>826.95</v>
      </c>
      <c r="J136" s="191">
        <v>478.96</v>
      </c>
    </row>
    <row r="137" spans="1:10" ht="23.25">
      <c r="A137" s="181"/>
      <c r="B137" s="193">
        <v>21</v>
      </c>
      <c r="C137" s="186">
        <v>86.376</v>
      </c>
      <c r="D137" s="186">
        <v>86.4521</v>
      </c>
      <c r="E137" s="186">
        <f t="shared" si="14"/>
        <v>0.07609999999999673</v>
      </c>
      <c r="F137" s="235">
        <f t="shared" si="15"/>
        <v>228.72084635728757</v>
      </c>
      <c r="G137" s="236">
        <f t="shared" si="16"/>
        <v>332.72</v>
      </c>
      <c r="H137" s="193">
        <v>12</v>
      </c>
      <c r="I137" s="191">
        <v>832.69</v>
      </c>
      <c r="J137" s="191">
        <v>499.97</v>
      </c>
    </row>
    <row r="138" spans="1:10" ht="23.25">
      <c r="A138" s="181">
        <v>21707</v>
      </c>
      <c r="B138" s="193">
        <v>22</v>
      </c>
      <c r="C138" s="186">
        <v>85.1523</v>
      </c>
      <c r="D138" s="186">
        <v>85.418</v>
      </c>
      <c r="E138" s="186">
        <f t="shared" si="14"/>
        <v>0.2657000000000096</v>
      </c>
      <c r="F138" s="235">
        <f t="shared" si="15"/>
        <v>799.6268207536103</v>
      </c>
      <c r="G138" s="236">
        <f t="shared" si="16"/>
        <v>332.28</v>
      </c>
      <c r="H138" s="246">
        <v>13</v>
      </c>
      <c r="I138" s="191">
        <v>718.55</v>
      </c>
      <c r="J138" s="191">
        <v>386.27</v>
      </c>
    </row>
    <row r="139" spans="1:10" ht="23.25">
      <c r="A139" s="181"/>
      <c r="B139" s="193">
        <v>23</v>
      </c>
      <c r="C139" s="186">
        <v>87.6739</v>
      </c>
      <c r="D139" s="186">
        <v>88.0117</v>
      </c>
      <c r="E139" s="186">
        <f t="shared" si="14"/>
        <v>0.33780000000000143</v>
      </c>
      <c r="F139" s="235">
        <f t="shared" si="15"/>
        <v>949.810206663859</v>
      </c>
      <c r="G139" s="236">
        <f t="shared" si="16"/>
        <v>355.65</v>
      </c>
      <c r="H139" s="193">
        <v>14</v>
      </c>
      <c r="I139" s="191">
        <v>699.93</v>
      </c>
      <c r="J139" s="191">
        <v>344.28</v>
      </c>
    </row>
    <row r="140" spans="1:10" ht="23.25">
      <c r="A140" s="181"/>
      <c r="B140" s="193">
        <v>24</v>
      </c>
      <c r="C140" s="186">
        <v>88.0584</v>
      </c>
      <c r="D140" s="186">
        <v>88.3063</v>
      </c>
      <c r="E140" s="186">
        <f t="shared" si="14"/>
        <v>0.24789999999998713</v>
      </c>
      <c r="F140" s="235">
        <f t="shared" si="15"/>
        <v>782.2410147991138</v>
      </c>
      <c r="G140" s="236">
        <f t="shared" si="16"/>
        <v>316.90999999999997</v>
      </c>
      <c r="H140" s="246">
        <v>15</v>
      </c>
      <c r="I140" s="191">
        <v>851.66</v>
      </c>
      <c r="J140" s="191">
        <v>534.75</v>
      </c>
    </row>
    <row r="141" spans="1:10" ht="23.25">
      <c r="A141" s="181">
        <v>21717</v>
      </c>
      <c r="B141" s="193">
        <v>25</v>
      </c>
      <c r="C141" s="186">
        <v>87.0548</v>
      </c>
      <c r="D141" s="186">
        <v>87.0749</v>
      </c>
      <c r="E141" s="186">
        <f t="shared" si="14"/>
        <v>0.02009999999999934</v>
      </c>
      <c r="F141" s="235">
        <f t="shared" si="15"/>
        <v>65.52140039768992</v>
      </c>
      <c r="G141" s="236">
        <f t="shared" si="16"/>
        <v>306.7700000000001</v>
      </c>
      <c r="H141" s="193">
        <v>16</v>
      </c>
      <c r="I141" s="191">
        <v>847.83</v>
      </c>
      <c r="J141" s="191">
        <v>541.06</v>
      </c>
    </row>
    <row r="142" spans="1:10" ht="23.25">
      <c r="A142" s="181"/>
      <c r="B142" s="193">
        <v>26</v>
      </c>
      <c r="C142" s="186">
        <v>85.8272</v>
      </c>
      <c r="D142" s="186">
        <v>85.8441</v>
      </c>
      <c r="E142" s="186">
        <f t="shared" si="14"/>
        <v>0.016899999999992588</v>
      </c>
      <c r="F142" s="235">
        <f t="shared" si="15"/>
        <v>56.6391849319411</v>
      </c>
      <c r="G142" s="236">
        <f t="shared" si="16"/>
        <v>298.38</v>
      </c>
      <c r="H142" s="246">
        <v>17</v>
      </c>
      <c r="I142" s="191">
        <v>858.39</v>
      </c>
      <c r="J142" s="191">
        <v>560.01</v>
      </c>
    </row>
    <row r="143" spans="1:10" ht="23.25">
      <c r="A143" s="181"/>
      <c r="B143" s="193">
        <v>27</v>
      </c>
      <c r="C143" s="186">
        <v>86.3217</v>
      </c>
      <c r="D143" s="186">
        <v>86.3386</v>
      </c>
      <c r="E143" s="186">
        <f t="shared" si="14"/>
        <v>0.016899999999992588</v>
      </c>
      <c r="F143" s="235">
        <f t="shared" si="15"/>
        <v>61.36528685545602</v>
      </c>
      <c r="G143" s="236">
        <f t="shared" si="16"/>
        <v>275.4</v>
      </c>
      <c r="H143" s="193">
        <v>18</v>
      </c>
      <c r="I143" s="191">
        <v>906.59</v>
      </c>
      <c r="J143" s="191">
        <v>631.19</v>
      </c>
    </row>
    <row r="144" spans="1:10" ht="23.25">
      <c r="A144" s="181">
        <v>21743</v>
      </c>
      <c r="B144" s="193">
        <v>19</v>
      </c>
      <c r="C144" s="186">
        <v>88.9486</v>
      </c>
      <c r="D144" s="186">
        <v>88.9744</v>
      </c>
      <c r="E144" s="186">
        <f t="shared" si="14"/>
        <v>0.02580000000000382</v>
      </c>
      <c r="F144" s="235">
        <f t="shared" si="15"/>
        <v>86.074597984933</v>
      </c>
      <c r="G144" s="236">
        <f t="shared" si="16"/>
        <v>299.74</v>
      </c>
      <c r="H144" s="246">
        <v>19</v>
      </c>
      <c r="I144" s="191">
        <v>854.87</v>
      </c>
      <c r="J144" s="191">
        <v>555.13</v>
      </c>
    </row>
    <row r="145" spans="1:10" ht="23.25">
      <c r="A145" s="181"/>
      <c r="B145" s="193">
        <v>20</v>
      </c>
      <c r="C145" s="186">
        <v>84.6341</v>
      </c>
      <c r="D145" s="186">
        <v>84.698</v>
      </c>
      <c r="E145" s="186">
        <f t="shared" si="14"/>
        <v>0.06389999999998963</v>
      </c>
      <c r="F145" s="235">
        <f t="shared" si="15"/>
        <v>179.8429540401048</v>
      </c>
      <c r="G145" s="236">
        <f t="shared" si="16"/>
        <v>355.31</v>
      </c>
      <c r="H145" s="193">
        <v>20</v>
      </c>
      <c r="I145" s="191">
        <v>841.98</v>
      </c>
      <c r="J145" s="191">
        <v>486.67</v>
      </c>
    </row>
    <row r="146" spans="1:10" ht="23.25">
      <c r="A146" s="181"/>
      <c r="B146" s="193">
        <v>21</v>
      </c>
      <c r="C146" s="186">
        <v>86.3463</v>
      </c>
      <c r="D146" s="186">
        <v>86.3754</v>
      </c>
      <c r="E146" s="186">
        <f t="shared" si="14"/>
        <v>0.02909999999999968</v>
      </c>
      <c r="F146" s="235">
        <f t="shared" si="15"/>
        <v>93.18261871977867</v>
      </c>
      <c r="G146" s="236">
        <f t="shared" si="16"/>
        <v>312.28999999999996</v>
      </c>
      <c r="H146" s="246">
        <v>21</v>
      </c>
      <c r="I146" s="191">
        <v>852.56</v>
      </c>
      <c r="J146" s="191">
        <v>540.27</v>
      </c>
    </row>
    <row r="147" spans="1:10" ht="23.25">
      <c r="A147" s="181">
        <v>21752</v>
      </c>
      <c r="B147" s="193">
        <v>22</v>
      </c>
      <c r="C147" s="186">
        <v>85.1304</v>
      </c>
      <c r="D147" s="186">
        <v>85.3745</v>
      </c>
      <c r="E147" s="186">
        <f t="shared" si="14"/>
        <v>0.2441000000000031</v>
      </c>
      <c r="F147" s="235">
        <f t="shared" si="15"/>
        <v>655.0382396350547</v>
      </c>
      <c r="G147" s="236">
        <f t="shared" si="16"/>
        <v>372.65</v>
      </c>
      <c r="H147" s="193">
        <v>22</v>
      </c>
      <c r="I147" s="191">
        <v>745.3</v>
      </c>
      <c r="J147" s="191">
        <v>372.65</v>
      </c>
    </row>
    <row r="148" spans="1:10" ht="23.25">
      <c r="A148" s="181"/>
      <c r="B148" s="193">
        <v>23</v>
      </c>
      <c r="C148" s="186">
        <v>87.6904</v>
      </c>
      <c r="D148" s="186">
        <v>87.9641</v>
      </c>
      <c r="E148" s="186">
        <f t="shared" si="14"/>
        <v>0.27370000000000516</v>
      </c>
      <c r="F148" s="235">
        <f t="shared" si="15"/>
        <v>818.8236701968683</v>
      </c>
      <c r="G148" s="236">
        <f t="shared" si="16"/>
        <v>334.26</v>
      </c>
      <c r="H148" s="246">
        <v>23</v>
      </c>
      <c r="I148" s="191">
        <v>863.67</v>
      </c>
      <c r="J148" s="191">
        <v>529.41</v>
      </c>
    </row>
    <row r="149" spans="1:10" ht="23.25">
      <c r="A149" s="181"/>
      <c r="B149" s="193">
        <v>24</v>
      </c>
      <c r="C149" s="186">
        <v>88.0665</v>
      </c>
      <c r="D149" s="186">
        <v>88.3302</v>
      </c>
      <c r="E149" s="186">
        <f t="shared" si="14"/>
        <v>0.26370000000000005</v>
      </c>
      <c r="F149" s="235">
        <f t="shared" si="15"/>
        <v>791.1079110791111</v>
      </c>
      <c r="G149" s="236">
        <f t="shared" si="16"/>
        <v>333.3299999999999</v>
      </c>
      <c r="H149" s="193">
        <v>24</v>
      </c>
      <c r="I149" s="191">
        <v>866.91</v>
      </c>
      <c r="J149" s="191">
        <v>533.58</v>
      </c>
    </row>
    <row r="150" spans="1:10" ht="23.25">
      <c r="A150" s="181">
        <v>21752</v>
      </c>
      <c r="B150" s="193">
        <v>25</v>
      </c>
      <c r="C150" s="186">
        <v>87.0535</v>
      </c>
      <c r="D150" s="186">
        <v>87.4889</v>
      </c>
      <c r="E150" s="186">
        <f t="shared" si="14"/>
        <v>0.43540000000000134</v>
      </c>
      <c r="F150" s="235">
        <f t="shared" si="15"/>
        <v>1192.125509952636</v>
      </c>
      <c r="G150" s="236">
        <f t="shared" si="16"/>
        <v>365.23</v>
      </c>
      <c r="H150" s="246">
        <v>25</v>
      </c>
      <c r="I150" s="191">
        <v>722.98</v>
      </c>
      <c r="J150" s="191">
        <v>357.75</v>
      </c>
    </row>
    <row r="151" spans="1:10" ht="23.25">
      <c r="A151" s="181"/>
      <c r="B151" s="193">
        <v>26</v>
      </c>
      <c r="C151" s="186">
        <v>85.828</v>
      </c>
      <c r="D151" s="186">
        <v>86.1837</v>
      </c>
      <c r="E151" s="186">
        <f t="shared" si="14"/>
        <v>0.3556999999999988</v>
      </c>
      <c r="F151" s="235">
        <f t="shared" si="15"/>
        <v>954.2076883869378</v>
      </c>
      <c r="G151" s="236">
        <f t="shared" si="16"/>
        <v>372.77</v>
      </c>
      <c r="H151" s="193">
        <v>26</v>
      </c>
      <c r="I151" s="191">
        <v>745.74</v>
      </c>
      <c r="J151" s="191">
        <v>372.97</v>
      </c>
    </row>
    <row r="152" spans="1:10" ht="23.25">
      <c r="A152" s="181"/>
      <c r="B152" s="193">
        <v>27</v>
      </c>
      <c r="C152" s="186">
        <v>86.3298</v>
      </c>
      <c r="D152" s="186">
        <v>86.5596</v>
      </c>
      <c r="E152" s="186">
        <f t="shared" si="14"/>
        <v>0.22979999999999734</v>
      </c>
      <c r="F152" s="235">
        <f t="shared" si="15"/>
        <v>615.8711441052644</v>
      </c>
      <c r="G152" s="236">
        <f t="shared" si="16"/>
        <v>373.13000000000005</v>
      </c>
      <c r="H152" s="246">
        <v>27</v>
      </c>
      <c r="I152" s="191">
        <v>729.2</v>
      </c>
      <c r="J152" s="191">
        <v>356.07</v>
      </c>
    </row>
    <row r="153" spans="1:10" ht="23.25">
      <c r="A153" s="181">
        <v>21771</v>
      </c>
      <c r="B153" s="193">
        <v>28</v>
      </c>
      <c r="C153" s="186">
        <v>87.2378</v>
      </c>
      <c r="D153" s="186">
        <v>87.3072</v>
      </c>
      <c r="E153" s="186">
        <f t="shared" si="14"/>
        <v>0.06940000000000168</v>
      </c>
      <c r="F153" s="235">
        <f t="shared" si="15"/>
        <v>240.53791764869572</v>
      </c>
      <c r="G153" s="236">
        <f t="shared" si="16"/>
        <v>288.52</v>
      </c>
      <c r="H153" s="193">
        <v>28</v>
      </c>
      <c r="I153" s="191">
        <v>829.75</v>
      </c>
      <c r="J153" s="191">
        <v>541.23</v>
      </c>
    </row>
    <row r="154" spans="1:10" ht="23.25">
      <c r="A154" s="181"/>
      <c r="B154" s="193">
        <v>29</v>
      </c>
      <c r="C154" s="186">
        <v>85.2256</v>
      </c>
      <c r="D154" s="186">
        <v>85.2815</v>
      </c>
      <c r="E154" s="186">
        <f t="shared" si="14"/>
        <v>0.055899999999994066</v>
      </c>
      <c r="F154" s="235">
        <f t="shared" si="15"/>
        <v>215.39765721329402</v>
      </c>
      <c r="G154" s="236">
        <f t="shared" si="16"/>
        <v>259.52</v>
      </c>
      <c r="H154" s="246">
        <v>29</v>
      </c>
      <c r="I154" s="191">
        <v>890.88</v>
      </c>
      <c r="J154" s="191">
        <v>631.36</v>
      </c>
    </row>
    <row r="155" spans="1:10" ht="23.25">
      <c r="A155" s="181"/>
      <c r="B155" s="193">
        <v>30</v>
      </c>
      <c r="C155" s="186">
        <v>84.9582</v>
      </c>
      <c r="D155" s="186">
        <v>85.0292</v>
      </c>
      <c r="E155" s="186">
        <f t="shared" si="14"/>
        <v>0.07099999999999795</v>
      </c>
      <c r="F155" s="235">
        <f t="shared" si="15"/>
        <v>240.66980780311837</v>
      </c>
      <c r="G155" s="236">
        <f t="shared" si="16"/>
        <v>295.01</v>
      </c>
      <c r="H155" s="193">
        <v>30</v>
      </c>
      <c r="I155" s="191">
        <v>683.73</v>
      </c>
      <c r="J155" s="191">
        <v>388.72</v>
      </c>
    </row>
    <row r="156" spans="1:10" ht="23.25">
      <c r="A156" s="181">
        <v>21782</v>
      </c>
      <c r="B156" s="193">
        <v>31</v>
      </c>
      <c r="C156" s="186">
        <v>84.9035</v>
      </c>
      <c r="D156" s="186">
        <v>85.5973</v>
      </c>
      <c r="E156" s="186">
        <f t="shared" si="14"/>
        <v>0.6938000000000102</v>
      </c>
      <c r="F156" s="235">
        <f t="shared" si="15"/>
        <v>2435.4968933197956</v>
      </c>
      <c r="G156" s="236">
        <f t="shared" si="16"/>
        <v>284.87</v>
      </c>
      <c r="H156" s="246">
        <v>31</v>
      </c>
      <c r="I156" s="191">
        <v>827.83</v>
      </c>
      <c r="J156" s="191">
        <v>542.96</v>
      </c>
    </row>
    <row r="157" spans="1:10" ht="23.25">
      <c r="A157" s="181"/>
      <c r="B157" s="193">
        <v>32</v>
      </c>
      <c r="C157" s="186">
        <v>85.0418</v>
      </c>
      <c r="D157" s="186">
        <v>85.7128</v>
      </c>
      <c r="E157" s="186">
        <f t="shared" si="14"/>
        <v>0.6710000000000065</v>
      </c>
      <c r="F157" s="235">
        <f t="shared" si="15"/>
        <v>1940.7086044830264</v>
      </c>
      <c r="G157" s="236">
        <f t="shared" si="16"/>
        <v>345.75000000000006</v>
      </c>
      <c r="H157" s="193">
        <v>32</v>
      </c>
      <c r="I157" s="191">
        <v>689.46</v>
      </c>
      <c r="J157" s="191">
        <v>343.71</v>
      </c>
    </row>
    <row r="158" spans="1:10" ht="23.25">
      <c r="A158" s="181"/>
      <c r="B158" s="193">
        <v>33</v>
      </c>
      <c r="C158" s="186">
        <v>85.9852</v>
      </c>
      <c r="D158" s="186">
        <v>86.5894</v>
      </c>
      <c r="E158" s="186">
        <f t="shared" si="14"/>
        <v>0.6041999999999916</v>
      </c>
      <c r="F158" s="235">
        <f t="shared" si="15"/>
        <v>2050.359712230187</v>
      </c>
      <c r="G158" s="236">
        <f t="shared" si="16"/>
        <v>294.68000000000006</v>
      </c>
      <c r="H158" s="246">
        <v>33</v>
      </c>
      <c r="I158" s="191">
        <v>615.82</v>
      </c>
      <c r="J158" s="191">
        <v>321.14</v>
      </c>
    </row>
    <row r="159" spans="1:10" ht="23.25">
      <c r="A159" s="181">
        <v>21782</v>
      </c>
      <c r="B159" s="193">
        <v>34</v>
      </c>
      <c r="C159" s="186">
        <v>83.7382</v>
      </c>
      <c r="D159" s="186">
        <v>84.4126</v>
      </c>
      <c r="E159" s="186">
        <f t="shared" si="14"/>
        <v>0.6743999999999915</v>
      </c>
      <c r="F159" s="235">
        <f t="shared" si="15"/>
        <v>2159.8078462769945</v>
      </c>
      <c r="G159" s="236">
        <f t="shared" si="16"/>
        <v>312.25</v>
      </c>
      <c r="H159" s="193">
        <v>34</v>
      </c>
      <c r="I159" s="191">
        <v>832.06</v>
      </c>
      <c r="J159" s="191">
        <v>519.81</v>
      </c>
    </row>
    <row r="160" spans="1:10" ht="23.25">
      <c r="A160" s="181"/>
      <c r="B160" s="193">
        <v>35</v>
      </c>
      <c r="C160" s="186">
        <v>85.0308</v>
      </c>
      <c r="D160" s="186">
        <v>85.5543</v>
      </c>
      <c r="E160" s="186">
        <f t="shared" si="14"/>
        <v>0.5234999999999985</v>
      </c>
      <c r="F160" s="235">
        <f t="shared" si="15"/>
        <v>1831.3160288252939</v>
      </c>
      <c r="G160" s="236">
        <f t="shared" si="16"/>
        <v>285.86</v>
      </c>
      <c r="H160" s="246">
        <v>35</v>
      </c>
      <c r="I160" s="191">
        <v>828.82</v>
      </c>
      <c r="J160" s="191">
        <v>542.96</v>
      </c>
    </row>
    <row r="161" spans="1:10" ht="23.25">
      <c r="A161" s="181"/>
      <c r="B161" s="193">
        <v>36</v>
      </c>
      <c r="C161" s="186">
        <v>84.5947</v>
      </c>
      <c r="D161" s="186">
        <v>85.0858</v>
      </c>
      <c r="E161" s="186">
        <f t="shared" si="14"/>
        <v>0.491100000000003</v>
      </c>
      <c r="F161" s="235">
        <f t="shared" si="15"/>
        <v>1837.7427684017623</v>
      </c>
      <c r="G161" s="236">
        <f t="shared" si="16"/>
        <v>267.23</v>
      </c>
      <c r="H161" s="193">
        <v>36</v>
      </c>
      <c r="I161" s="191">
        <v>786.49</v>
      </c>
      <c r="J161" s="191">
        <v>519.26</v>
      </c>
    </row>
    <row r="162" spans="1:10" ht="23.25">
      <c r="A162" s="181">
        <v>21798</v>
      </c>
      <c r="B162" s="193">
        <v>28</v>
      </c>
      <c r="C162" s="186">
        <v>87.203</v>
      </c>
      <c r="D162" s="186">
        <v>87.2139</v>
      </c>
      <c r="E162" s="186">
        <f t="shared" si="14"/>
        <v>0.01089999999999236</v>
      </c>
      <c r="F162" s="235">
        <f t="shared" si="15"/>
        <v>37.433889690199734</v>
      </c>
      <c r="G162" s="236">
        <f t="shared" si="16"/>
        <v>291.18000000000006</v>
      </c>
      <c r="H162" s="246">
        <v>37</v>
      </c>
      <c r="I162" s="191">
        <v>834.36</v>
      </c>
      <c r="J162" s="191">
        <v>543.18</v>
      </c>
    </row>
    <row r="163" spans="1:10" ht="23.25">
      <c r="A163" s="181"/>
      <c r="B163" s="193">
        <v>29</v>
      </c>
      <c r="C163" s="186">
        <v>85.2384</v>
      </c>
      <c r="D163" s="186">
        <v>85.242</v>
      </c>
      <c r="E163" s="186">
        <f t="shared" si="14"/>
        <v>0.0036000000000058208</v>
      </c>
      <c r="F163" s="235">
        <f t="shared" si="15"/>
        <v>12.27872710530994</v>
      </c>
      <c r="G163" s="236">
        <f t="shared" si="16"/>
        <v>293.18999999999994</v>
      </c>
      <c r="H163" s="193">
        <v>38</v>
      </c>
      <c r="I163" s="191">
        <v>836.43</v>
      </c>
      <c r="J163" s="191">
        <v>543.24</v>
      </c>
    </row>
    <row r="164" spans="1:10" ht="23.25">
      <c r="A164" s="181"/>
      <c r="B164" s="193">
        <v>30</v>
      </c>
      <c r="C164" s="186">
        <v>84.954</v>
      </c>
      <c r="D164" s="186">
        <v>84.9586</v>
      </c>
      <c r="E164" s="186">
        <f t="shared" si="14"/>
        <v>0.004600000000010596</v>
      </c>
      <c r="F164" s="235">
        <f t="shared" si="15"/>
        <v>15.209628356072592</v>
      </c>
      <c r="G164" s="236">
        <f t="shared" si="16"/>
        <v>302.44000000000005</v>
      </c>
      <c r="H164" s="246">
        <v>39</v>
      </c>
      <c r="I164" s="191">
        <v>667.32</v>
      </c>
      <c r="J164" s="191">
        <v>364.88</v>
      </c>
    </row>
    <row r="165" spans="1:10" ht="23.25">
      <c r="A165" s="181">
        <v>21806</v>
      </c>
      <c r="B165" s="193">
        <v>31</v>
      </c>
      <c r="C165" s="186">
        <v>84.8771</v>
      </c>
      <c r="D165" s="186">
        <v>85.0085</v>
      </c>
      <c r="E165" s="186">
        <f t="shared" si="14"/>
        <v>0.1313999999999993</v>
      </c>
      <c r="F165" s="235">
        <f t="shared" si="15"/>
        <v>483.99572728277025</v>
      </c>
      <c r="G165" s="236">
        <f t="shared" si="16"/>
        <v>271.49</v>
      </c>
      <c r="H165" s="193">
        <v>40</v>
      </c>
      <c r="I165" s="191">
        <v>819.78</v>
      </c>
      <c r="J165" s="191">
        <v>548.29</v>
      </c>
    </row>
    <row r="166" spans="1:10" ht="23.25">
      <c r="A166" s="181"/>
      <c r="B166" s="193">
        <v>32</v>
      </c>
      <c r="C166" s="186">
        <v>85.0304</v>
      </c>
      <c r="D166" s="186">
        <v>85.1631</v>
      </c>
      <c r="E166" s="186">
        <f t="shared" si="14"/>
        <v>0.13269999999999982</v>
      </c>
      <c r="F166" s="235">
        <f t="shared" si="15"/>
        <v>502.2710068130199</v>
      </c>
      <c r="G166" s="236">
        <f t="shared" si="16"/>
        <v>264.19999999999993</v>
      </c>
      <c r="H166" s="246">
        <v>41</v>
      </c>
      <c r="I166" s="191">
        <v>798.15</v>
      </c>
      <c r="J166" s="191">
        <v>533.95</v>
      </c>
    </row>
    <row r="167" spans="1:10" ht="23.25">
      <c r="A167" s="181"/>
      <c r="B167" s="193">
        <v>33</v>
      </c>
      <c r="C167" s="186">
        <v>85.9664</v>
      </c>
      <c r="D167" s="186">
        <v>86.084</v>
      </c>
      <c r="E167" s="186">
        <f t="shared" si="14"/>
        <v>0.11760000000001014</v>
      </c>
      <c r="F167" s="235">
        <f t="shared" si="15"/>
        <v>443.9578693042776</v>
      </c>
      <c r="G167" s="236">
        <f t="shared" si="16"/>
        <v>264.8900000000001</v>
      </c>
      <c r="H167" s="193">
        <v>42</v>
      </c>
      <c r="I167" s="191">
        <v>823.69</v>
      </c>
      <c r="J167" s="191">
        <v>558.8</v>
      </c>
    </row>
    <row r="168" spans="1:10" ht="23.25">
      <c r="A168" s="181">
        <v>21822</v>
      </c>
      <c r="B168" s="193">
        <v>34</v>
      </c>
      <c r="C168" s="186">
        <v>83.7386</v>
      </c>
      <c r="D168" s="186">
        <v>83.7898</v>
      </c>
      <c r="E168" s="186">
        <f t="shared" si="14"/>
        <v>0.05119999999999436</v>
      </c>
      <c r="F168" s="235">
        <f t="shared" si="15"/>
        <v>178.38478154830446</v>
      </c>
      <c r="G168" s="236">
        <f t="shared" si="16"/>
        <v>287.0200000000001</v>
      </c>
      <c r="H168" s="246">
        <v>43</v>
      </c>
      <c r="I168" s="191">
        <v>852.33</v>
      </c>
      <c r="J168" s="191">
        <v>565.31</v>
      </c>
    </row>
    <row r="169" spans="1:10" ht="23.25">
      <c r="A169" s="181"/>
      <c r="B169" s="193">
        <v>35</v>
      </c>
      <c r="C169" s="186">
        <v>85.0115</v>
      </c>
      <c r="D169" s="186">
        <v>85.0935</v>
      </c>
      <c r="E169" s="186">
        <f t="shared" si="14"/>
        <v>0.08200000000000784</v>
      </c>
      <c r="F169" s="235">
        <f t="shared" si="15"/>
        <v>217.6914091536791</v>
      </c>
      <c r="G169" s="236">
        <f t="shared" si="16"/>
        <v>376.68</v>
      </c>
      <c r="H169" s="193">
        <v>44</v>
      </c>
      <c r="I169" s="191">
        <v>754.86</v>
      </c>
      <c r="J169" s="191">
        <v>378.18</v>
      </c>
    </row>
    <row r="170" spans="1:10" ht="23.25">
      <c r="A170" s="181"/>
      <c r="B170" s="193">
        <v>36</v>
      </c>
      <c r="C170" s="186">
        <v>84.5989</v>
      </c>
      <c r="D170" s="186">
        <v>84.664</v>
      </c>
      <c r="E170" s="186">
        <f t="shared" si="14"/>
        <v>0.06510000000000105</v>
      </c>
      <c r="F170" s="235">
        <f t="shared" si="15"/>
        <v>194.2993583047338</v>
      </c>
      <c r="G170" s="236">
        <f t="shared" si="16"/>
        <v>335.04999999999995</v>
      </c>
      <c r="H170" s="246">
        <v>45</v>
      </c>
      <c r="I170" s="191">
        <v>810.81</v>
      </c>
      <c r="J170" s="191">
        <v>475.76</v>
      </c>
    </row>
    <row r="171" spans="1:10" ht="23.25">
      <c r="A171" s="181">
        <v>21836</v>
      </c>
      <c r="B171" s="193">
        <v>1</v>
      </c>
      <c r="C171" s="186">
        <v>85.4153</v>
      </c>
      <c r="D171" s="186">
        <v>85.6951</v>
      </c>
      <c r="E171" s="186">
        <f t="shared" si="14"/>
        <v>0.2797999999999945</v>
      </c>
      <c r="F171" s="235">
        <f t="shared" si="15"/>
        <v>988.3433415753955</v>
      </c>
      <c r="G171" s="236">
        <f t="shared" si="16"/>
        <v>283.1</v>
      </c>
      <c r="H171" s="193">
        <v>46</v>
      </c>
      <c r="I171" s="191">
        <v>849.23</v>
      </c>
      <c r="J171" s="191">
        <v>566.13</v>
      </c>
    </row>
    <row r="172" spans="1:10" ht="23.25">
      <c r="A172" s="181"/>
      <c r="B172" s="193">
        <v>2</v>
      </c>
      <c r="C172" s="186">
        <v>87.4792</v>
      </c>
      <c r="D172" s="186">
        <v>87.7122</v>
      </c>
      <c r="E172" s="186">
        <f t="shared" si="14"/>
        <v>0.23299999999998988</v>
      </c>
      <c r="F172" s="235">
        <f t="shared" si="15"/>
        <v>749.0516299105955</v>
      </c>
      <c r="G172" s="236">
        <f t="shared" si="16"/>
        <v>311.06000000000006</v>
      </c>
      <c r="H172" s="246">
        <v>47</v>
      </c>
      <c r="I172" s="191">
        <v>790.08</v>
      </c>
      <c r="J172" s="191">
        <v>479.02</v>
      </c>
    </row>
    <row r="173" spans="1:10" ht="23.25">
      <c r="A173" s="181"/>
      <c r="B173" s="193">
        <v>3</v>
      </c>
      <c r="C173" s="186">
        <v>85.8903</v>
      </c>
      <c r="D173" s="186">
        <v>86.1509</v>
      </c>
      <c r="E173" s="186">
        <f t="shared" si="14"/>
        <v>0.2605999999999966</v>
      </c>
      <c r="F173" s="235">
        <f t="shared" si="15"/>
        <v>830.3858777044791</v>
      </c>
      <c r="G173" s="236">
        <f t="shared" si="16"/>
        <v>313.8299999999999</v>
      </c>
      <c r="H173" s="193">
        <v>48</v>
      </c>
      <c r="I173" s="191">
        <v>863.43</v>
      </c>
      <c r="J173" s="191">
        <v>549.6</v>
      </c>
    </row>
    <row r="174" spans="1:10" ht="23.25">
      <c r="A174" s="181">
        <v>21842</v>
      </c>
      <c r="B174" s="193">
        <v>4</v>
      </c>
      <c r="C174" s="186">
        <v>85.0297</v>
      </c>
      <c r="D174" s="186">
        <v>85.041</v>
      </c>
      <c r="E174" s="186">
        <f t="shared" si="14"/>
        <v>0.011299999999991428</v>
      </c>
      <c r="F174" s="235">
        <f t="shared" si="15"/>
        <v>39.556131200306055</v>
      </c>
      <c r="G174" s="236">
        <f t="shared" si="16"/>
        <v>285.66999999999996</v>
      </c>
      <c r="H174" s="246">
        <v>49</v>
      </c>
      <c r="I174" s="191">
        <v>717.16</v>
      </c>
      <c r="J174" s="191">
        <v>431.49</v>
      </c>
    </row>
    <row r="175" spans="1:10" ht="23.25">
      <c r="A175" s="181"/>
      <c r="B175" s="193">
        <v>5</v>
      </c>
      <c r="C175" s="186">
        <v>85.0894</v>
      </c>
      <c r="D175" s="186">
        <v>85.1003</v>
      </c>
      <c r="E175" s="186">
        <f t="shared" si="14"/>
        <v>0.010900000000006571</v>
      </c>
      <c r="F175" s="235">
        <f t="shared" si="15"/>
        <v>33.84252359664236</v>
      </c>
      <c r="G175" s="236">
        <f t="shared" si="16"/>
        <v>322.08</v>
      </c>
      <c r="H175" s="193">
        <v>50</v>
      </c>
      <c r="I175" s="191">
        <v>738.74</v>
      </c>
      <c r="J175" s="191">
        <v>416.66</v>
      </c>
    </row>
    <row r="176" spans="1:10" ht="23.25">
      <c r="A176" s="181"/>
      <c r="B176" s="193">
        <v>6</v>
      </c>
      <c r="C176" s="186">
        <v>87.4166</v>
      </c>
      <c r="D176" s="186">
        <v>87.4366</v>
      </c>
      <c r="E176" s="186">
        <f t="shared" si="14"/>
        <v>0.01999999999999602</v>
      </c>
      <c r="F176" s="235">
        <f t="shared" si="15"/>
        <v>68.05498843063843</v>
      </c>
      <c r="G176" s="236">
        <f t="shared" si="16"/>
        <v>293.88</v>
      </c>
      <c r="H176" s="246">
        <v>51</v>
      </c>
      <c r="I176" s="191">
        <v>820.39</v>
      </c>
      <c r="J176" s="191">
        <v>526.51</v>
      </c>
    </row>
    <row r="177" spans="1:10" ht="23.25">
      <c r="A177" s="181">
        <v>21847</v>
      </c>
      <c r="B177" s="193">
        <v>7</v>
      </c>
      <c r="C177" s="186">
        <v>86.4561</v>
      </c>
      <c r="D177" s="186">
        <v>86.516</v>
      </c>
      <c r="E177" s="186">
        <f t="shared" si="14"/>
        <v>0.059899999999998954</v>
      </c>
      <c r="F177" s="235">
        <f t="shared" si="15"/>
        <v>188.39440163547394</v>
      </c>
      <c r="G177" s="236">
        <f t="shared" si="16"/>
        <v>317.95000000000005</v>
      </c>
      <c r="H177" s="193">
        <v>52</v>
      </c>
      <c r="I177" s="191">
        <v>757.07</v>
      </c>
      <c r="J177" s="191">
        <v>439.12</v>
      </c>
    </row>
    <row r="178" spans="1:10" ht="23.25">
      <c r="A178" s="181"/>
      <c r="B178" s="193">
        <v>8</v>
      </c>
      <c r="C178" s="186">
        <v>84.8091</v>
      </c>
      <c r="D178" s="186">
        <v>84.866</v>
      </c>
      <c r="E178" s="186">
        <f t="shared" si="14"/>
        <v>0.05689999999999884</v>
      </c>
      <c r="F178" s="235">
        <f t="shared" si="15"/>
        <v>182.64107337741171</v>
      </c>
      <c r="G178" s="236">
        <f t="shared" si="16"/>
        <v>311.53999999999996</v>
      </c>
      <c r="H178" s="246">
        <v>53</v>
      </c>
      <c r="I178" s="191">
        <v>845.31</v>
      </c>
      <c r="J178" s="191">
        <v>533.77</v>
      </c>
    </row>
    <row r="179" spans="1:10" ht="23.25">
      <c r="A179" s="181"/>
      <c r="B179" s="193">
        <v>9</v>
      </c>
      <c r="C179" s="186">
        <v>87.6812</v>
      </c>
      <c r="D179" s="186">
        <v>87.7377</v>
      </c>
      <c r="E179" s="186">
        <f t="shared" si="14"/>
        <v>0.05649999999999977</v>
      </c>
      <c r="F179" s="235">
        <f t="shared" si="15"/>
        <v>180.06820282372368</v>
      </c>
      <c r="G179" s="236">
        <f t="shared" si="16"/>
        <v>313.77</v>
      </c>
      <c r="H179" s="193">
        <v>54</v>
      </c>
      <c r="I179" s="191">
        <v>846.73</v>
      </c>
      <c r="J179" s="191">
        <v>532.96</v>
      </c>
    </row>
    <row r="180" spans="1:10" ht="23.25">
      <c r="A180" s="181">
        <v>21858</v>
      </c>
      <c r="B180" s="193">
        <v>25</v>
      </c>
      <c r="C180" s="186">
        <v>87.0406</v>
      </c>
      <c r="D180" s="186">
        <v>87.0628</v>
      </c>
      <c r="E180" s="186">
        <f t="shared" si="14"/>
        <v>0.022199999999998</v>
      </c>
      <c r="F180" s="235">
        <f t="shared" si="15"/>
        <v>77.68756998879479</v>
      </c>
      <c r="G180" s="236">
        <f t="shared" si="16"/>
        <v>285.76</v>
      </c>
      <c r="H180" s="246">
        <v>55</v>
      </c>
      <c r="I180" s="191">
        <v>711.39</v>
      </c>
      <c r="J180" s="191">
        <v>425.63</v>
      </c>
    </row>
    <row r="181" spans="1:10" ht="23.25">
      <c r="A181" s="181"/>
      <c r="B181" s="193">
        <v>26</v>
      </c>
      <c r="C181" s="186">
        <v>85.8001</v>
      </c>
      <c r="D181" s="186">
        <v>85.8206</v>
      </c>
      <c r="E181" s="186">
        <f t="shared" si="14"/>
        <v>0.02049999999999841</v>
      </c>
      <c r="F181" s="235">
        <f t="shared" si="15"/>
        <v>65.20148850226904</v>
      </c>
      <c r="G181" s="236">
        <f t="shared" si="16"/>
        <v>314.40999999999997</v>
      </c>
      <c r="H181" s="193">
        <v>56</v>
      </c>
      <c r="I181" s="191">
        <v>826.52</v>
      </c>
      <c r="J181" s="191">
        <v>512.11</v>
      </c>
    </row>
    <row r="182" spans="1:10" ht="23.25">
      <c r="A182" s="181"/>
      <c r="B182" s="193">
        <v>27</v>
      </c>
      <c r="C182" s="186">
        <v>86.3047</v>
      </c>
      <c r="D182" s="186">
        <v>86.3193</v>
      </c>
      <c r="E182" s="186">
        <f t="shared" si="14"/>
        <v>0.0146000000000015</v>
      </c>
      <c r="F182" s="235">
        <f t="shared" si="15"/>
        <v>55.955848535955454</v>
      </c>
      <c r="G182" s="236">
        <f t="shared" si="16"/>
        <v>260.9200000000001</v>
      </c>
      <c r="H182" s="246">
        <v>57</v>
      </c>
      <c r="I182" s="191">
        <v>795.98</v>
      </c>
      <c r="J182" s="191">
        <v>535.06</v>
      </c>
    </row>
    <row r="183" spans="1:10" ht="23.25">
      <c r="A183" s="181">
        <v>21865</v>
      </c>
      <c r="B183" s="193">
        <v>28</v>
      </c>
      <c r="C183" s="186">
        <v>87.1757</v>
      </c>
      <c r="D183" s="186">
        <v>87.5973</v>
      </c>
      <c r="E183" s="186">
        <f t="shared" si="14"/>
        <v>0.421599999999998</v>
      </c>
      <c r="F183" s="235">
        <f t="shared" si="15"/>
        <v>1415.097506125593</v>
      </c>
      <c r="G183" s="236">
        <f t="shared" si="16"/>
        <v>297.93</v>
      </c>
      <c r="H183" s="193">
        <v>58</v>
      </c>
      <c r="I183" s="191">
        <v>623.24</v>
      </c>
      <c r="J183" s="191">
        <v>325.31</v>
      </c>
    </row>
    <row r="184" spans="1:10" ht="23.25">
      <c r="A184" s="181"/>
      <c r="B184" s="193">
        <v>29</v>
      </c>
      <c r="C184" s="186">
        <v>85.2145</v>
      </c>
      <c r="D184" s="186">
        <v>85.6522</v>
      </c>
      <c r="E184" s="186">
        <f t="shared" si="14"/>
        <v>0.43769999999999243</v>
      </c>
      <c r="F184" s="235">
        <f t="shared" si="15"/>
        <v>1392.1755725190596</v>
      </c>
      <c r="G184" s="236">
        <f t="shared" si="16"/>
        <v>314.40000000000003</v>
      </c>
      <c r="H184" s="246">
        <v>59</v>
      </c>
      <c r="I184" s="191">
        <v>684.86</v>
      </c>
      <c r="J184" s="191">
        <v>370.46</v>
      </c>
    </row>
    <row r="185" spans="1:10" ht="23.25">
      <c r="A185" s="181"/>
      <c r="B185" s="193">
        <v>30</v>
      </c>
      <c r="C185" s="186">
        <v>84.9445</v>
      </c>
      <c r="D185" s="186">
        <v>85.2911</v>
      </c>
      <c r="E185" s="186">
        <f t="shared" si="14"/>
        <v>0.34659999999999513</v>
      </c>
      <c r="F185" s="235">
        <f t="shared" si="15"/>
        <v>1255.979127409752</v>
      </c>
      <c r="G185" s="236">
        <f t="shared" si="16"/>
        <v>275.96</v>
      </c>
      <c r="H185" s="193">
        <v>60</v>
      </c>
      <c r="I185" s="191">
        <v>777.37</v>
      </c>
      <c r="J185" s="191">
        <v>501.41</v>
      </c>
    </row>
    <row r="186" spans="1:10" ht="23.25">
      <c r="A186" s="181">
        <v>21875</v>
      </c>
      <c r="B186" s="193">
        <v>31</v>
      </c>
      <c r="C186" s="186">
        <v>84.8328</v>
      </c>
      <c r="D186" s="186">
        <v>84.8472</v>
      </c>
      <c r="E186" s="186">
        <f t="shared" si="14"/>
        <v>0.014399999999994861</v>
      </c>
      <c r="F186" s="235">
        <f t="shared" si="15"/>
        <v>43.42188583660967</v>
      </c>
      <c r="G186" s="236">
        <f t="shared" si="16"/>
        <v>331.62999999999994</v>
      </c>
      <c r="H186" s="246">
        <v>61</v>
      </c>
      <c r="I186" s="191">
        <v>658.05</v>
      </c>
      <c r="J186" s="191">
        <v>326.42</v>
      </c>
    </row>
    <row r="187" spans="1:10" ht="23.25">
      <c r="A187" s="181"/>
      <c r="B187" s="193">
        <v>32</v>
      </c>
      <c r="C187" s="186">
        <v>85.0063</v>
      </c>
      <c r="D187" s="186">
        <v>85.0169</v>
      </c>
      <c r="E187" s="186">
        <f t="shared" si="14"/>
        <v>0.010600000000010823</v>
      </c>
      <c r="F187" s="235">
        <f t="shared" si="15"/>
        <v>35.49067532732054</v>
      </c>
      <c r="G187" s="236">
        <f t="shared" si="16"/>
        <v>298.66999999999996</v>
      </c>
      <c r="H187" s="193">
        <v>62</v>
      </c>
      <c r="I187" s="191">
        <v>672.43</v>
      </c>
      <c r="J187" s="191">
        <v>373.76</v>
      </c>
    </row>
    <row r="188" spans="1:10" ht="23.25">
      <c r="A188" s="181"/>
      <c r="B188" s="193">
        <v>33</v>
      </c>
      <c r="C188" s="186">
        <v>85.9692</v>
      </c>
      <c r="D188" s="186">
        <v>85.9837</v>
      </c>
      <c r="E188" s="186">
        <f t="shared" si="14"/>
        <v>0.014499999999998181</v>
      </c>
      <c r="F188" s="235">
        <f t="shared" si="15"/>
        <v>41.815665013260414</v>
      </c>
      <c r="G188" s="236">
        <f t="shared" si="16"/>
        <v>346.76</v>
      </c>
      <c r="H188" s="246">
        <v>63</v>
      </c>
      <c r="I188" s="191">
        <v>714.91</v>
      </c>
      <c r="J188" s="191">
        <v>368.15</v>
      </c>
    </row>
    <row r="189" spans="1:10" ht="23.25">
      <c r="A189" s="181">
        <v>21893</v>
      </c>
      <c r="B189" s="193">
        <v>4</v>
      </c>
      <c r="C189" s="186">
        <v>85.0161</v>
      </c>
      <c r="D189" s="186">
        <v>85.0242</v>
      </c>
      <c r="E189" s="186">
        <f t="shared" si="14"/>
        <v>0.008099999999998886</v>
      </c>
      <c r="F189" s="235">
        <f t="shared" si="15"/>
        <v>26.554765105067982</v>
      </c>
      <c r="G189" s="236">
        <f t="shared" si="16"/>
        <v>305.03</v>
      </c>
      <c r="H189" s="193">
        <v>64</v>
      </c>
      <c r="I189" s="191">
        <v>710.63</v>
      </c>
      <c r="J189" s="191">
        <v>405.6</v>
      </c>
    </row>
    <row r="190" spans="1:10" ht="23.25">
      <c r="A190" s="181"/>
      <c r="B190" s="193">
        <v>5</v>
      </c>
      <c r="C190" s="186">
        <v>85.0206</v>
      </c>
      <c r="D190" s="186">
        <v>85.0308</v>
      </c>
      <c r="E190" s="186">
        <f t="shared" si="14"/>
        <v>0.010199999999997544</v>
      </c>
      <c r="F190" s="235">
        <f t="shared" si="15"/>
        <v>35.1809057358588</v>
      </c>
      <c r="G190" s="236">
        <f t="shared" si="16"/>
        <v>289.93000000000006</v>
      </c>
      <c r="H190" s="246">
        <v>65</v>
      </c>
      <c r="I190" s="191">
        <v>842.98</v>
      </c>
      <c r="J190" s="191">
        <v>553.05</v>
      </c>
    </row>
    <row r="191" spans="1:10" ht="23.25">
      <c r="A191" s="181"/>
      <c r="B191" s="193">
        <v>6</v>
      </c>
      <c r="C191" s="186">
        <v>87.378</v>
      </c>
      <c r="D191" s="186">
        <v>87.3886</v>
      </c>
      <c r="E191" s="186">
        <f t="shared" si="14"/>
        <v>0.010599999999996612</v>
      </c>
      <c r="F191" s="235">
        <f t="shared" si="15"/>
        <v>29.19064797729908</v>
      </c>
      <c r="G191" s="236">
        <f t="shared" si="16"/>
        <v>363.12999999999994</v>
      </c>
      <c r="H191" s="193">
        <v>66</v>
      </c>
      <c r="I191" s="191">
        <v>730.92</v>
      </c>
      <c r="J191" s="191">
        <v>367.79</v>
      </c>
    </row>
    <row r="192" spans="1:10" ht="23.25">
      <c r="A192" s="181">
        <v>21905</v>
      </c>
      <c r="B192" s="193">
        <v>7</v>
      </c>
      <c r="C192" s="186">
        <v>86.4091</v>
      </c>
      <c r="D192" s="186">
        <v>86.422</v>
      </c>
      <c r="E192" s="186">
        <f t="shared" si="14"/>
        <v>0.01290000000000191</v>
      </c>
      <c r="F192" s="235">
        <f t="shared" si="15"/>
        <v>39.34246241118031</v>
      </c>
      <c r="G192" s="236">
        <f t="shared" si="16"/>
        <v>327.89</v>
      </c>
      <c r="H192" s="246">
        <v>67</v>
      </c>
      <c r="I192" s="191">
        <v>869.96</v>
      </c>
      <c r="J192" s="191">
        <v>542.07</v>
      </c>
    </row>
    <row r="193" spans="1:10" ht="23.25">
      <c r="A193" s="181"/>
      <c r="B193" s="193">
        <v>8</v>
      </c>
      <c r="C193" s="186">
        <v>84.7862</v>
      </c>
      <c r="D193" s="186">
        <v>84.795</v>
      </c>
      <c r="E193" s="186">
        <f t="shared" si="14"/>
        <v>0.008800000000007913</v>
      </c>
      <c r="F193" s="235">
        <f t="shared" si="15"/>
        <v>25.700934579462363</v>
      </c>
      <c r="G193" s="236">
        <f t="shared" si="16"/>
        <v>342.4</v>
      </c>
      <c r="H193" s="193">
        <v>68</v>
      </c>
      <c r="I193" s="191">
        <v>821.51</v>
      </c>
      <c r="J193" s="191">
        <v>479.11</v>
      </c>
    </row>
    <row r="194" spans="1:10" ht="23.25">
      <c r="A194" s="181"/>
      <c r="B194" s="193">
        <v>9</v>
      </c>
      <c r="C194" s="186">
        <v>87.6444</v>
      </c>
      <c r="D194" s="186">
        <v>87.6495</v>
      </c>
      <c r="E194" s="186">
        <f t="shared" si="14"/>
        <v>0.005099999999998772</v>
      </c>
      <c r="F194" s="235">
        <f t="shared" si="15"/>
        <v>13.562026326283133</v>
      </c>
      <c r="G194" s="236">
        <f t="shared" si="16"/>
        <v>376.05</v>
      </c>
      <c r="H194" s="193">
        <v>69</v>
      </c>
      <c r="I194" s="191">
        <v>736.25</v>
      </c>
      <c r="J194" s="191">
        <v>360.2</v>
      </c>
    </row>
    <row r="195" spans="1:10" ht="23.25">
      <c r="A195" s="181">
        <v>21927</v>
      </c>
      <c r="B195" s="193">
        <v>1</v>
      </c>
      <c r="C195" s="186">
        <v>85.3526</v>
      </c>
      <c r="D195" s="186">
        <v>85.3767</v>
      </c>
      <c r="E195" s="186">
        <f t="shared" si="14"/>
        <v>0.02410000000000423</v>
      </c>
      <c r="F195" s="235">
        <f t="shared" si="15"/>
        <v>71.09563986077123</v>
      </c>
      <c r="G195" s="271">
        <f t="shared" si="16"/>
        <v>338.97999999999996</v>
      </c>
      <c r="H195" s="193">
        <v>70</v>
      </c>
      <c r="I195" s="191">
        <v>700.27</v>
      </c>
      <c r="J195" s="191">
        <v>361.29</v>
      </c>
    </row>
    <row r="196" spans="1:10" ht="23.25">
      <c r="A196" s="181"/>
      <c r="B196" s="193">
        <v>2</v>
      </c>
      <c r="C196" s="186">
        <v>87.4378</v>
      </c>
      <c r="D196" s="186">
        <v>87.4615</v>
      </c>
      <c r="E196" s="186">
        <f t="shared" si="14"/>
        <v>0.02370000000000516</v>
      </c>
      <c r="F196" s="235">
        <f t="shared" si="15"/>
        <v>75.10219602625459</v>
      </c>
      <c r="G196" s="271">
        <f t="shared" si="16"/>
        <v>315.57</v>
      </c>
      <c r="H196" s="193">
        <v>71</v>
      </c>
      <c r="I196" s="191">
        <v>802.13</v>
      </c>
      <c r="J196" s="191">
        <v>486.56</v>
      </c>
    </row>
    <row r="197" spans="1:10" ht="23.25">
      <c r="A197" s="181"/>
      <c r="B197" s="193">
        <v>3</v>
      </c>
      <c r="C197" s="186">
        <v>85.8454</v>
      </c>
      <c r="D197" s="186">
        <v>85.8664</v>
      </c>
      <c r="E197" s="186">
        <f t="shared" si="14"/>
        <v>0.021000000000000796</v>
      </c>
      <c r="F197" s="235">
        <f t="shared" si="15"/>
        <v>53.737301363905914</v>
      </c>
      <c r="G197" s="271">
        <f t="shared" si="16"/>
        <v>390.7900000000001</v>
      </c>
      <c r="H197" s="193">
        <v>72</v>
      </c>
      <c r="I197" s="191">
        <v>717.07</v>
      </c>
      <c r="J197" s="191">
        <v>326.28</v>
      </c>
    </row>
    <row r="198" spans="1:10" ht="23.25">
      <c r="A198" s="181">
        <v>21932</v>
      </c>
      <c r="B198" s="193">
        <v>4</v>
      </c>
      <c r="C198" s="186">
        <v>85.001</v>
      </c>
      <c r="D198" s="186">
        <v>85.0076</v>
      </c>
      <c r="E198" s="186">
        <f t="shared" si="14"/>
        <v>0.006599999999991724</v>
      </c>
      <c r="F198" s="235">
        <f t="shared" si="15"/>
        <v>21.754894851314273</v>
      </c>
      <c r="G198" s="271">
        <f t="shared" si="16"/>
        <v>303.38</v>
      </c>
      <c r="H198" s="193">
        <v>73</v>
      </c>
      <c r="I198" s="191">
        <v>775.52</v>
      </c>
      <c r="J198" s="191">
        <v>472.14</v>
      </c>
    </row>
    <row r="199" spans="1:10" ht="23.25">
      <c r="A199" s="181"/>
      <c r="B199" s="193">
        <v>5</v>
      </c>
      <c r="C199" s="186">
        <v>85.0128</v>
      </c>
      <c r="D199" s="186">
        <v>85.0202</v>
      </c>
      <c r="E199" s="186">
        <f t="shared" si="14"/>
        <v>0.00740000000000407</v>
      </c>
      <c r="F199" s="235">
        <f t="shared" si="15"/>
        <v>20.957829448594044</v>
      </c>
      <c r="G199" s="271">
        <f t="shared" si="16"/>
        <v>353.09</v>
      </c>
      <c r="H199" s="193">
        <v>74</v>
      </c>
      <c r="I199" s="191">
        <v>720.66</v>
      </c>
      <c r="J199" s="191">
        <v>367.57</v>
      </c>
    </row>
    <row r="200" spans="1:10" ht="23.25">
      <c r="A200" s="181"/>
      <c r="B200" s="193">
        <v>6</v>
      </c>
      <c r="C200" s="186">
        <v>87.357</v>
      </c>
      <c r="D200" s="186">
        <v>87.3679</v>
      </c>
      <c r="E200" s="186">
        <f t="shared" si="14"/>
        <v>0.010900000000006571</v>
      </c>
      <c r="F200" s="235">
        <f t="shared" si="15"/>
        <v>39.150892568537664</v>
      </c>
      <c r="G200" s="271">
        <f t="shared" si="16"/>
        <v>278.40999999999997</v>
      </c>
      <c r="H200" s="193">
        <v>75</v>
      </c>
      <c r="I200" s="191">
        <v>787.02</v>
      </c>
      <c r="J200" s="191">
        <v>508.61</v>
      </c>
    </row>
    <row r="201" spans="1:10" ht="23.25">
      <c r="A201" s="181">
        <v>21948</v>
      </c>
      <c r="B201" s="193">
        <v>25</v>
      </c>
      <c r="C201" s="186">
        <v>87.0406</v>
      </c>
      <c r="D201" s="186">
        <v>87.0664</v>
      </c>
      <c r="E201" s="186">
        <f t="shared" si="14"/>
        <v>0.02580000000000382</v>
      </c>
      <c r="F201" s="235">
        <f t="shared" si="15"/>
        <v>81.44453563988831</v>
      </c>
      <c r="G201" s="271">
        <f t="shared" si="16"/>
        <v>316.78</v>
      </c>
      <c r="H201" s="193">
        <v>76</v>
      </c>
      <c r="I201" s="191">
        <v>807.78</v>
      </c>
      <c r="J201" s="191">
        <v>491</v>
      </c>
    </row>
    <row r="202" spans="1:10" ht="23.25">
      <c r="A202" s="181"/>
      <c r="B202" s="193">
        <v>26</v>
      </c>
      <c r="C202" s="186">
        <v>85.7943</v>
      </c>
      <c r="D202" s="186">
        <v>85.8139</v>
      </c>
      <c r="E202" s="186">
        <f t="shared" si="14"/>
        <v>0.019599999999996953</v>
      </c>
      <c r="F202" s="235">
        <f t="shared" si="15"/>
        <v>56.192660550449986</v>
      </c>
      <c r="G202" s="271">
        <f t="shared" si="16"/>
        <v>348.79999999999995</v>
      </c>
      <c r="H202" s="193">
        <v>77</v>
      </c>
      <c r="I202" s="191">
        <v>716.28</v>
      </c>
      <c r="J202" s="191">
        <v>367.48</v>
      </c>
    </row>
    <row r="203" spans="1:10" ht="23.25">
      <c r="A203" s="181"/>
      <c r="B203" s="193">
        <v>27</v>
      </c>
      <c r="C203" s="186">
        <v>86.2995</v>
      </c>
      <c r="D203" s="186">
        <v>86.3139</v>
      </c>
      <c r="E203" s="186">
        <f t="shared" si="14"/>
        <v>0.014400000000009072</v>
      </c>
      <c r="F203" s="235">
        <f t="shared" si="15"/>
        <v>51.979929971515986</v>
      </c>
      <c r="G203" s="271">
        <f t="shared" si="16"/>
        <v>277.03</v>
      </c>
      <c r="H203" s="193">
        <v>78</v>
      </c>
      <c r="I203" s="191">
        <v>807.67</v>
      </c>
      <c r="J203" s="191">
        <v>530.64</v>
      </c>
    </row>
    <row r="204" spans="1:10" ht="23.25">
      <c r="A204" s="181">
        <v>21969</v>
      </c>
      <c r="B204" s="193">
        <v>28</v>
      </c>
      <c r="C204" s="186">
        <v>87.1834</v>
      </c>
      <c r="D204" s="186">
        <v>87.1887</v>
      </c>
      <c r="E204" s="186">
        <f t="shared" si="14"/>
        <v>0.005299999999991201</v>
      </c>
      <c r="F204" s="235">
        <f t="shared" si="15"/>
        <v>19.075040489441065</v>
      </c>
      <c r="G204" s="271">
        <f t="shared" si="16"/>
        <v>277.85</v>
      </c>
      <c r="H204" s="193">
        <v>79</v>
      </c>
      <c r="I204" s="191">
        <v>820.03</v>
      </c>
      <c r="J204" s="191">
        <v>542.18</v>
      </c>
    </row>
    <row r="205" spans="1:10" ht="23.25">
      <c r="A205" s="181"/>
      <c r="B205" s="193">
        <v>29</v>
      </c>
      <c r="C205" s="186">
        <v>85.2356</v>
      </c>
      <c r="D205" s="186">
        <v>85.2393</v>
      </c>
      <c r="E205" s="186">
        <f t="shared" si="14"/>
        <v>0.0036999999999949296</v>
      </c>
      <c r="F205" s="235">
        <f t="shared" si="15"/>
        <v>11.511418082244196</v>
      </c>
      <c r="G205" s="271">
        <f t="shared" si="16"/>
        <v>321.42</v>
      </c>
      <c r="H205" s="193">
        <v>80</v>
      </c>
      <c r="I205" s="191">
        <v>686.61</v>
      </c>
      <c r="J205" s="191">
        <v>365.19</v>
      </c>
    </row>
    <row r="206" spans="1:10" ht="23.25">
      <c r="A206" s="181"/>
      <c r="B206" s="193">
        <v>30</v>
      </c>
      <c r="C206" s="186">
        <v>84.9624</v>
      </c>
      <c r="D206" s="186">
        <v>84.9675</v>
      </c>
      <c r="E206" s="186">
        <f t="shared" si="14"/>
        <v>0.005099999999998772</v>
      </c>
      <c r="F206" s="235">
        <f t="shared" si="15"/>
        <v>16.083254493846646</v>
      </c>
      <c r="G206" s="271">
        <f t="shared" si="16"/>
        <v>317.1</v>
      </c>
      <c r="H206" s="193">
        <v>81</v>
      </c>
      <c r="I206" s="191">
        <v>681.7</v>
      </c>
      <c r="J206" s="191">
        <v>364.6</v>
      </c>
    </row>
    <row r="207" spans="1:10" ht="23.25">
      <c r="A207" s="181">
        <v>21981</v>
      </c>
      <c r="B207" s="193">
        <v>19</v>
      </c>
      <c r="C207" s="186">
        <v>88.9102</v>
      </c>
      <c r="D207" s="186">
        <v>88.9245</v>
      </c>
      <c r="E207" s="186">
        <f t="shared" si="14"/>
        <v>0.014299999999991542</v>
      </c>
      <c r="F207" s="235">
        <f t="shared" si="15"/>
        <v>56.3391379717577</v>
      </c>
      <c r="G207" s="271">
        <f t="shared" si="16"/>
        <v>253.82000000000005</v>
      </c>
      <c r="H207" s="193">
        <v>82</v>
      </c>
      <c r="I207" s="191">
        <v>765.2</v>
      </c>
      <c r="J207" s="191">
        <v>511.38</v>
      </c>
    </row>
    <row r="208" spans="1:10" ht="23.25">
      <c r="A208" s="181"/>
      <c r="B208" s="193">
        <v>20</v>
      </c>
      <c r="C208" s="186">
        <v>84.6138</v>
      </c>
      <c r="D208" s="186">
        <v>84.6289</v>
      </c>
      <c r="E208" s="186">
        <f t="shared" si="14"/>
        <v>0.015100000000003888</v>
      </c>
      <c r="F208" s="235">
        <f t="shared" si="15"/>
        <v>50.977347152371244</v>
      </c>
      <c r="G208" s="271">
        <f t="shared" si="16"/>
        <v>296.21000000000004</v>
      </c>
      <c r="H208" s="193">
        <v>83</v>
      </c>
      <c r="I208" s="191">
        <v>781.46</v>
      </c>
      <c r="J208" s="191">
        <v>485.25</v>
      </c>
    </row>
    <row r="209" spans="1:10" ht="23.25">
      <c r="A209" s="181"/>
      <c r="B209" s="193">
        <v>21</v>
      </c>
      <c r="C209" s="186">
        <v>86.315</v>
      </c>
      <c r="D209" s="186">
        <v>86.3348</v>
      </c>
      <c r="E209" s="186">
        <f t="shared" si="14"/>
        <v>0.019800000000003593</v>
      </c>
      <c r="F209" s="235">
        <f t="shared" si="15"/>
        <v>64.98408218190157</v>
      </c>
      <c r="G209" s="271">
        <f t="shared" si="16"/>
        <v>304.69000000000005</v>
      </c>
      <c r="H209" s="193">
        <v>84</v>
      </c>
      <c r="I209" s="191">
        <v>812.58</v>
      </c>
      <c r="J209" s="191">
        <v>507.89</v>
      </c>
    </row>
    <row r="210" spans="1:10" ht="23.25">
      <c r="A210" s="181">
        <v>22002</v>
      </c>
      <c r="B210" s="193">
        <v>22</v>
      </c>
      <c r="C210" s="186">
        <v>85.0972</v>
      </c>
      <c r="D210" s="186">
        <v>85.1133</v>
      </c>
      <c r="E210" s="186">
        <f t="shared" si="14"/>
        <v>0.016099999999994452</v>
      </c>
      <c r="F210" s="235">
        <f t="shared" si="15"/>
        <v>57.61316872426</v>
      </c>
      <c r="G210" s="271">
        <f t="shared" si="16"/>
        <v>279.44999999999993</v>
      </c>
      <c r="H210" s="193">
        <v>85</v>
      </c>
      <c r="I210" s="191">
        <v>838.16</v>
      </c>
      <c r="J210" s="191">
        <v>558.71</v>
      </c>
    </row>
    <row r="211" spans="1:10" ht="23.25">
      <c r="A211" s="181"/>
      <c r="B211" s="193">
        <v>23</v>
      </c>
      <c r="C211" s="186">
        <v>87.6481</v>
      </c>
      <c r="D211" s="186">
        <v>87.6657</v>
      </c>
      <c r="E211" s="186">
        <f t="shared" si="14"/>
        <v>0.017600000000001614</v>
      </c>
      <c r="F211" s="235">
        <f t="shared" si="15"/>
        <v>54.12054120541702</v>
      </c>
      <c r="G211" s="271">
        <f t="shared" si="16"/>
        <v>325.2</v>
      </c>
      <c r="H211" s="193">
        <v>86</v>
      </c>
      <c r="I211" s="191">
        <v>683.38</v>
      </c>
      <c r="J211" s="191">
        <v>358.18</v>
      </c>
    </row>
    <row r="212" spans="1:10" ht="23.25">
      <c r="A212" s="181"/>
      <c r="B212" s="193">
        <v>24</v>
      </c>
      <c r="C212" s="186">
        <v>88.0131</v>
      </c>
      <c r="D212" s="186">
        <v>88.0303</v>
      </c>
      <c r="E212" s="186">
        <f t="shared" si="14"/>
        <v>0.017200000000002547</v>
      </c>
      <c r="F212" s="235">
        <f t="shared" si="15"/>
        <v>56.57150374951502</v>
      </c>
      <c r="G212" s="271">
        <f t="shared" si="16"/>
        <v>304.04</v>
      </c>
      <c r="H212" s="193">
        <v>87</v>
      </c>
      <c r="I212" s="191">
        <v>682.6</v>
      </c>
      <c r="J212" s="191">
        <v>378.56</v>
      </c>
    </row>
    <row r="213" spans="1:11" ht="23.25">
      <c r="A213" s="181">
        <v>22041</v>
      </c>
      <c r="B213" s="193">
        <v>28</v>
      </c>
      <c r="C213" s="186">
        <v>87.1947</v>
      </c>
      <c r="D213" s="186">
        <v>87.2051</v>
      </c>
      <c r="E213" s="186">
        <f t="shared" si="14"/>
        <v>0.010400000000004184</v>
      </c>
      <c r="F213" s="235">
        <f t="shared" si="15"/>
        <v>27.892506570842098</v>
      </c>
      <c r="G213" s="271">
        <f t="shared" si="16"/>
        <v>372.85999999999996</v>
      </c>
      <c r="H213" s="193">
        <v>1</v>
      </c>
      <c r="I213" s="191">
        <v>739.17</v>
      </c>
      <c r="J213" s="191">
        <v>366.31</v>
      </c>
      <c r="K213" s="274" t="s">
        <v>124</v>
      </c>
    </row>
    <row r="214" spans="1:10" ht="23.25">
      <c r="A214" s="181"/>
      <c r="B214" s="193">
        <v>29</v>
      </c>
      <c r="C214" s="186">
        <v>85.237</v>
      </c>
      <c r="D214" s="186">
        <v>85.2435</v>
      </c>
      <c r="E214" s="186">
        <f t="shared" si="14"/>
        <v>0.006500000000002615</v>
      </c>
      <c r="F214" s="235">
        <f t="shared" si="15"/>
        <v>18.985308292206135</v>
      </c>
      <c r="G214" s="271">
        <f t="shared" si="16"/>
        <v>342.37</v>
      </c>
      <c r="H214" s="193">
        <v>2</v>
      </c>
      <c r="I214" s="191">
        <v>857.22</v>
      </c>
      <c r="J214" s="191">
        <v>514.85</v>
      </c>
    </row>
    <row r="215" spans="1:10" ht="23.25">
      <c r="A215" s="181"/>
      <c r="B215" s="193">
        <v>30</v>
      </c>
      <c r="C215" s="186">
        <v>84.9703</v>
      </c>
      <c r="D215" s="186">
        <v>84.9786</v>
      </c>
      <c r="E215" s="186">
        <f t="shared" si="14"/>
        <v>0.008300000000005525</v>
      </c>
      <c r="F215" s="235">
        <f t="shared" si="15"/>
        <v>22.902237796985528</v>
      </c>
      <c r="G215" s="271">
        <f t="shared" si="16"/>
        <v>362.41</v>
      </c>
      <c r="H215" s="193">
        <v>3</v>
      </c>
      <c r="I215" s="191">
        <v>677.09</v>
      </c>
      <c r="J215" s="191">
        <v>314.68</v>
      </c>
    </row>
    <row r="216" spans="1:10" ht="23.25">
      <c r="A216" s="275">
        <v>22053</v>
      </c>
      <c r="B216" s="193">
        <v>31</v>
      </c>
      <c r="C216" s="186">
        <v>84.866</v>
      </c>
      <c r="D216" s="186">
        <v>84.9907</v>
      </c>
      <c r="E216" s="186">
        <f t="shared" si="14"/>
        <v>0.12470000000000425</v>
      </c>
      <c r="F216" s="235">
        <f t="shared" si="15"/>
        <v>423.31454952815614</v>
      </c>
      <c r="G216" s="271">
        <f t="shared" si="16"/>
        <v>294.58000000000004</v>
      </c>
      <c r="H216" s="193">
        <v>4</v>
      </c>
      <c r="I216" s="191">
        <v>866.32</v>
      </c>
      <c r="J216" s="191">
        <v>571.74</v>
      </c>
    </row>
    <row r="217" spans="1:10" ht="23.25">
      <c r="A217" s="181"/>
      <c r="B217" s="193">
        <v>32</v>
      </c>
      <c r="C217" s="186">
        <v>85.005</v>
      </c>
      <c r="D217" s="186">
        <v>85.1196</v>
      </c>
      <c r="E217" s="186">
        <f t="shared" si="14"/>
        <v>0.11460000000001003</v>
      </c>
      <c r="F217" s="235">
        <f t="shared" si="15"/>
        <v>356.8425969173596</v>
      </c>
      <c r="G217" s="271">
        <f t="shared" si="16"/>
        <v>321.15</v>
      </c>
      <c r="H217" s="193">
        <v>5</v>
      </c>
      <c r="I217" s="191">
        <v>831.04</v>
      </c>
      <c r="J217" s="191">
        <v>509.89</v>
      </c>
    </row>
    <row r="218" spans="1:10" ht="23.25">
      <c r="A218" s="181"/>
      <c r="B218" s="193">
        <v>33</v>
      </c>
      <c r="C218" s="186">
        <v>85.963</v>
      </c>
      <c r="D218" s="186">
        <v>86.0963</v>
      </c>
      <c r="E218" s="186">
        <f t="shared" si="14"/>
        <v>0.13330000000000553</v>
      </c>
      <c r="F218" s="235">
        <f t="shared" si="15"/>
        <v>380.74835761212665</v>
      </c>
      <c r="G218" s="271">
        <f t="shared" si="16"/>
        <v>350.09999999999997</v>
      </c>
      <c r="H218" s="193">
        <v>6</v>
      </c>
      <c r="I218" s="191">
        <v>683.03</v>
      </c>
      <c r="J218" s="191">
        <v>332.93</v>
      </c>
    </row>
    <row r="219" spans="1:10" ht="23.25">
      <c r="A219" s="181">
        <v>22060</v>
      </c>
      <c r="B219" s="193">
        <v>34</v>
      </c>
      <c r="C219" s="186">
        <v>83.7431</v>
      </c>
      <c r="D219" s="186">
        <v>83.7618</v>
      </c>
      <c r="E219" s="186">
        <f t="shared" si="14"/>
        <v>0.018699999999995498</v>
      </c>
      <c r="F219" s="235">
        <f t="shared" si="15"/>
        <v>56.823361390487385</v>
      </c>
      <c r="G219" s="271">
        <f t="shared" si="16"/>
        <v>329.09000000000003</v>
      </c>
      <c r="H219" s="193">
        <v>7</v>
      </c>
      <c r="I219" s="191">
        <v>841.6</v>
      </c>
      <c r="J219" s="191">
        <v>512.51</v>
      </c>
    </row>
    <row r="220" spans="1:10" ht="23.25">
      <c r="A220" s="181"/>
      <c r="B220" s="193">
        <v>35</v>
      </c>
      <c r="C220" s="186">
        <v>85.0068</v>
      </c>
      <c r="D220" s="186">
        <v>85.02</v>
      </c>
      <c r="E220" s="186">
        <f t="shared" si="14"/>
        <v>0.013199999999997658</v>
      </c>
      <c r="F220" s="235">
        <f t="shared" si="15"/>
        <v>-29.198371969557723</v>
      </c>
      <c r="G220" s="271">
        <f t="shared" si="16"/>
        <v>-452.08000000000004</v>
      </c>
      <c r="H220" s="193">
        <v>8</v>
      </c>
      <c r="I220" s="191">
        <v>84.37</v>
      </c>
      <c r="J220" s="191">
        <v>536.45</v>
      </c>
    </row>
    <row r="221" spans="1:10" ht="23.25">
      <c r="A221" s="181"/>
      <c r="B221" s="193">
        <v>36</v>
      </c>
      <c r="C221" s="186">
        <v>84.5586</v>
      </c>
      <c r="D221" s="186">
        <v>84.5716</v>
      </c>
      <c r="E221" s="186">
        <f t="shared" si="14"/>
        <v>0.01300000000000523</v>
      </c>
      <c r="F221" s="235">
        <f t="shared" si="15"/>
        <v>44.13661981396493</v>
      </c>
      <c r="G221" s="271">
        <f t="shared" si="16"/>
        <v>294.54</v>
      </c>
      <c r="H221" s="193">
        <v>9</v>
      </c>
      <c r="I221" s="191">
        <v>795.38</v>
      </c>
      <c r="J221" s="191">
        <v>500.84</v>
      </c>
    </row>
    <row r="222" spans="1:10" ht="23.25">
      <c r="A222" s="181">
        <v>22080</v>
      </c>
      <c r="B222" s="193">
        <v>25</v>
      </c>
      <c r="C222" s="186">
        <v>87.0741</v>
      </c>
      <c r="D222" s="186">
        <v>87.0973</v>
      </c>
      <c r="E222" s="186">
        <f t="shared" si="14"/>
        <v>0.023200000000002774</v>
      </c>
      <c r="F222" s="235">
        <f t="shared" si="15"/>
        <v>86.1396799465443</v>
      </c>
      <c r="G222" s="271">
        <f t="shared" si="16"/>
        <v>269.3299999999999</v>
      </c>
      <c r="H222" s="193">
        <v>10</v>
      </c>
      <c r="I222" s="191">
        <v>800.79</v>
      </c>
      <c r="J222" s="191">
        <v>531.46</v>
      </c>
    </row>
    <row r="223" spans="1:10" ht="23.25">
      <c r="A223" s="181"/>
      <c r="B223" s="193">
        <v>26</v>
      </c>
      <c r="C223" s="186">
        <v>85.8235</v>
      </c>
      <c r="D223" s="186">
        <v>85.841</v>
      </c>
      <c r="E223" s="186">
        <f t="shared" si="14"/>
        <v>0.017499999999998295</v>
      </c>
      <c r="F223" s="235">
        <f t="shared" si="15"/>
        <v>58.15692399720278</v>
      </c>
      <c r="G223" s="271">
        <f t="shared" si="16"/>
        <v>300.9100000000001</v>
      </c>
      <c r="H223" s="193">
        <v>11</v>
      </c>
      <c r="I223" s="191">
        <v>833.95</v>
      </c>
      <c r="J223" s="191">
        <v>533.04</v>
      </c>
    </row>
    <row r="224" spans="1:10" ht="23.25">
      <c r="A224" s="181"/>
      <c r="B224" s="193">
        <v>27</v>
      </c>
      <c r="C224" s="186">
        <v>86.3302</v>
      </c>
      <c r="D224" s="186">
        <v>86.3517</v>
      </c>
      <c r="E224" s="186">
        <f t="shared" si="14"/>
        <v>0.021499999999988972</v>
      </c>
      <c r="F224" s="235">
        <f t="shared" si="15"/>
        <v>62.05622582690346</v>
      </c>
      <c r="G224" s="271">
        <f t="shared" si="16"/>
        <v>346.46000000000004</v>
      </c>
      <c r="H224" s="193">
        <v>12</v>
      </c>
      <c r="I224" s="191">
        <v>694.99</v>
      </c>
      <c r="J224" s="191">
        <v>348.53</v>
      </c>
    </row>
    <row r="225" spans="1:10" ht="23.25">
      <c r="A225" s="181">
        <v>22090</v>
      </c>
      <c r="B225" s="193">
        <v>28</v>
      </c>
      <c r="C225" s="186">
        <v>87.2235</v>
      </c>
      <c r="D225" s="186">
        <v>87.2359</v>
      </c>
      <c r="E225" s="186">
        <f t="shared" si="14"/>
        <v>0.012399999999999523</v>
      </c>
      <c r="F225" s="235">
        <f t="shared" si="15"/>
        <v>34.45305770887034</v>
      </c>
      <c r="G225" s="271">
        <f t="shared" si="16"/>
        <v>359.90999999999997</v>
      </c>
      <c r="H225" s="193">
        <v>13</v>
      </c>
      <c r="I225" s="191">
        <v>721.28</v>
      </c>
      <c r="J225" s="191">
        <v>361.37</v>
      </c>
    </row>
    <row r="226" spans="1:10" ht="23.25">
      <c r="A226" s="181"/>
      <c r="B226" s="193">
        <v>29</v>
      </c>
      <c r="C226" s="186">
        <v>85.2482</v>
      </c>
      <c r="D226" s="186">
        <v>85.2627</v>
      </c>
      <c r="E226" s="186">
        <f t="shared" si="14"/>
        <v>0.014499999999998181</v>
      </c>
      <c r="F226" s="235">
        <f t="shared" si="15"/>
        <v>44.7489429990994</v>
      </c>
      <c r="G226" s="271">
        <f t="shared" si="16"/>
        <v>324.0300000000001</v>
      </c>
      <c r="H226" s="193">
        <v>14</v>
      </c>
      <c r="I226" s="191">
        <v>862.71</v>
      </c>
      <c r="J226" s="191">
        <v>538.68</v>
      </c>
    </row>
    <row r="227" spans="1:10" ht="23.25">
      <c r="A227" s="181"/>
      <c r="B227" s="193">
        <v>30</v>
      </c>
      <c r="C227" s="186">
        <v>84.9815</v>
      </c>
      <c r="D227" s="186">
        <v>84.9929</v>
      </c>
      <c r="E227" s="186">
        <f t="shared" si="14"/>
        <v>0.011400000000008959</v>
      </c>
      <c r="F227" s="235">
        <f t="shared" si="15"/>
        <v>34.92219090800441</v>
      </c>
      <c r="G227" s="271">
        <f t="shared" si="16"/>
        <v>326.44</v>
      </c>
      <c r="H227" s="193">
        <v>15</v>
      </c>
      <c r="I227" s="191">
        <v>705.26</v>
      </c>
      <c r="J227" s="191">
        <v>378.82</v>
      </c>
    </row>
    <row r="228" spans="1:10" ht="23.25">
      <c r="A228" s="181">
        <v>22095</v>
      </c>
      <c r="B228" s="193">
        <v>31</v>
      </c>
      <c r="C228" s="186">
        <v>84.8676</v>
      </c>
      <c r="D228" s="186">
        <v>84.8836</v>
      </c>
      <c r="E228" s="186">
        <f t="shared" si="14"/>
        <v>0.016000000000005343</v>
      </c>
      <c r="F228" s="235">
        <f t="shared" si="15"/>
        <v>54.32937181665652</v>
      </c>
      <c r="G228" s="271">
        <f t="shared" si="16"/>
        <v>294.5</v>
      </c>
      <c r="H228" s="193">
        <v>16</v>
      </c>
      <c r="I228" s="191">
        <v>715.23</v>
      </c>
      <c r="J228" s="191">
        <v>420.73</v>
      </c>
    </row>
    <row r="229" spans="1:10" ht="23.25">
      <c r="A229" s="181"/>
      <c r="B229" s="193">
        <v>32</v>
      </c>
      <c r="C229" s="186">
        <v>85.0175</v>
      </c>
      <c r="D229" s="186">
        <v>85.0236</v>
      </c>
      <c r="E229" s="186">
        <f t="shared" si="14"/>
        <v>0.006100000000003547</v>
      </c>
      <c r="F229" s="235">
        <f t="shared" si="15"/>
        <v>18.381245103367526</v>
      </c>
      <c r="G229" s="271">
        <f t="shared" si="16"/>
        <v>331.86</v>
      </c>
      <c r="H229" s="193">
        <v>17</v>
      </c>
      <c r="I229" s="191">
        <v>797.13</v>
      </c>
      <c r="J229" s="191">
        <v>465.27</v>
      </c>
    </row>
    <row r="230" spans="1:10" ht="23.25">
      <c r="A230" s="181"/>
      <c r="B230" s="193">
        <v>33</v>
      </c>
      <c r="C230" s="186">
        <v>85.994</v>
      </c>
      <c r="D230" s="186">
        <v>86.005</v>
      </c>
      <c r="E230" s="186">
        <f t="shared" si="14"/>
        <v>0.01099999999999568</v>
      </c>
      <c r="F230" s="235">
        <f t="shared" si="15"/>
        <v>31.73412572482382</v>
      </c>
      <c r="G230" s="271">
        <f t="shared" si="16"/>
        <v>346.63</v>
      </c>
      <c r="H230" s="193">
        <v>18</v>
      </c>
      <c r="I230" s="191">
        <v>711.13</v>
      </c>
      <c r="J230" s="191">
        <v>364.5</v>
      </c>
    </row>
    <row r="231" spans="1:10" ht="23.25">
      <c r="A231" s="181">
        <v>22113</v>
      </c>
      <c r="B231" s="193">
        <v>28</v>
      </c>
      <c r="C231" s="186">
        <v>87.2058</v>
      </c>
      <c r="D231" s="186">
        <v>87.4114</v>
      </c>
      <c r="E231" s="186">
        <f t="shared" si="14"/>
        <v>0.205600000000004</v>
      </c>
      <c r="F231" s="235">
        <f t="shared" si="15"/>
        <v>594.8901941494864</v>
      </c>
      <c r="G231" s="271">
        <f t="shared" si="16"/>
        <v>345.61</v>
      </c>
      <c r="H231" s="193">
        <v>19</v>
      </c>
      <c r="I231" s="191">
        <v>789.62</v>
      </c>
      <c r="J231" s="191">
        <v>444.01</v>
      </c>
    </row>
    <row r="232" spans="1:10" ht="23.25">
      <c r="A232" s="181"/>
      <c r="B232" s="193">
        <v>29</v>
      </c>
      <c r="C232" s="186">
        <v>85.2355</v>
      </c>
      <c r="D232" s="186">
        <v>85.4367</v>
      </c>
      <c r="E232" s="186">
        <f t="shared" si="14"/>
        <v>0.20120000000000005</v>
      </c>
      <c r="F232" s="235">
        <f t="shared" si="15"/>
        <v>562.089677329236</v>
      </c>
      <c r="G232" s="271">
        <f t="shared" si="16"/>
        <v>357.95000000000005</v>
      </c>
      <c r="H232" s="193">
        <v>20</v>
      </c>
      <c r="I232" s="191">
        <v>843.19</v>
      </c>
      <c r="J232" s="191">
        <v>485.24</v>
      </c>
    </row>
    <row r="233" spans="1:10" ht="23.25">
      <c r="A233" s="181"/>
      <c r="B233" s="193">
        <v>30</v>
      </c>
      <c r="C233" s="186">
        <v>84.9209</v>
      </c>
      <c r="D233" s="186">
        <v>85.1127</v>
      </c>
      <c r="E233" s="186">
        <f t="shared" si="14"/>
        <v>0.19180000000000064</v>
      </c>
      <c r="F233" s="235">
        <f t="shared" si="15"/>
        <v>591.7378829482018</v>
      </c>
      <c r="G233" s="271">
        <f t="shared" si="16"/>
        <v>324.13</v>
      </c>
      <c r="H233" s="193">
        <v>21</v>
      </c>
      <c r="I233" s="191">
        <v>842.18</v>
      </c>
      <c r="J233" s="191">
        <v>518.05</v>
      </c>
    </row>
    <row r="234" spans="1:10" ht="23.25">
      <c r="A234" s="181">
        <v>22115</v>
      </c>
      <c r="B234" s="193">
        <v>31</v>
      </c>
      <c r="C234" s="186">
        <v>84.8684</v>
      </c>
      <c r="D234" s="186">
        <v>85.3319</v>
      </c>
      <c r="E234" s="186">
        <f t="shared" si="14"/>
        <v>0.46350000000001046</v>
      </c>
      <c r="F234" s="235">
        <f t="shared" si="15"/>
        <v>1416.5214999541902</v>
      </c>
      <c r="G234" s="271">
        <f t="shared" si="16"/>
        <v>327.2099999999999</v>
      </c>
      <c r="H234" s="193">
        <v>22</v>
      </c>
      <c r="I234" s="191">
        <v>854.17</v>
      </c>
      <c r="J234" s="191">
        <v>526.96</v>
      </c>
    </row>
    <row r="235" spans="1:10" ht="23.25">
      <c r="A235" s="181"/>
      <c r="B235" s="193">
        <v>32</v>
      </c>
      <c r="C235" s="186">
        <v>84.9902</v>
      </c>
      <c r="D235" s="186">
        <v>85.9319</v>
      </c>
      <c r="E235" s="186">
        <f t="shared" si="14"/>
        <v>0.9416999999999973</v>
      </c>
      <c r="F235" s="235">
        <f t="shared" si="15"/>
        <v>2466.022468379284</v>
      </c>
      <c r="G235" s="271">
        <f t="shared" si="16"/>
        <v>381.87000000000006</v>
      </c>
      <c r="H235" s="193">
        <v>23</v>
      </c>
      <c r="I235" s="191">
        <v>696.45</v>
      </c>
      <c r="J235" s="191">
        <v>314.58</v>
      </c>
    </row>
    <row r="236" spans="1:10" ht="23.25">
      <c r="A236" s="181"/>
      <c r="B236" s="193">
        <v>33</v>
      </c>
      <c r="C236" s="186">
        <v>85.9872</v>
      </c>
      <c r="D236" s="186">
        <v>86.817</v>
      </c>
      <c r="E236" s="186">
        <f t="shared" si="14"/>
        <v>0.8297999999999917</v>
      </c>
      <c r="F236" s="235">
        <f t="shared" si="15"/>
        <v>2193.5552089666435</v>
      </c>
      <c r="G236" s="271">
        <f t="shared" si="16"/>
        <v>378.29</v>
      </c>
      <c r="H236" s="193">
        <v>24</v>
      </c>
      <c r="I236" s="191">
        <v>717.86</v>
      </c>
      <c r="J236" s="191">
        <v>339.57</v>
      </c>
    </row>
    <row r="237" spans="1:10" ht="23.25">
      <c r="A237" s="181">
        <v>22121</v>
      </c>
      <c r="B237" s="193">
        <v>34</v>
      </c>
      <c r="C237" s="186">
        <v>83.7174</v>
      </c>
      <c r="D237" s="186">
        <v>83.7936</v>
      </c>
      <c r="E237" s="186">
        <f t="shared" si="14"/>
        <v>0.07620000000000005</v>
      </c>
      <c r="F237" s="235">
        <f t="shared" si="15"/>
        <v>254.25425425425436</v>
      </c>
      <c r="G237" s="271">
        <f t="shared" si="16"/>
        <v>299.70000000000005</v>
      </c>
      <c r="H237" s="193">
        <v>25</v>
      </c>
      <c r="I237" s="191">
        <v>825.83</v>
      </c>
      <c r="J237" s="191">
        <v>526.13</v>
      </c>
    </row>
    <row r="238" spans="1:10" ht="23.25">
      <c r="A238" s="181"/>
      <c r="B238" s="193">
        <v>35</v>
      </c>
      <c r="C238" s="186">
        <v>85.0285</v>
      </c>
      <c r="D238" s="186">
        <v>85.1013</v>
      </c>
      <c r="E238" s="186">
        <f t="shared" si="14"/>
        <v>0.07280000000000086</v>
      </c>
      <c r="F238" s="235">
        <f t="shared" si="15"/>
        <v>261.6916495920086</v>
      </c>
      <c r="G238" s="271">
        <f t="shared" si="16"/>
        <v>278.18999999999994</v>
      </c>
      <c r="H238" s="193">
        <v>26</v>
      </c>
      <c r="I238" s="191">
        <v>823.64</v>
      </c>
      <c r="J238" s="191">
        <v>545.45</v>
      </c>
    </row>
    <row r="239" spans="1:10" ht="23.25">
      <c r="A239" s="181"/>
      <c r="B239" s="193">
        <v>36</v>
      </c>
      <c r="C239" s="186">
        <v>84.587</v>
      </c>
      <c r="D239" s="186">
        <v>84.6528</v>
      </c>
      <c r="E239" s="186">
        <f t="shared" si="14"/>
        <v>0.06579999999999586</v>
      </c>
      <c r="F239" s="235">
        <f t="shared" si="15"/>
        <v>235.11755877937497</v>
      </c>
      <c r="G239" s="271">
        <f t="shared" si="16"/>
        <v>279.85999999999996</v>
      </c>
      <c r="H239" s="193">
        <v>27</v>
      </c>
      <c r="I239" s="191">
        <v>644.79</v>
      </c>
      <c r="J239" s="191">
        <v>364.93</v>
      </c>
    </row>
    <row r="240" spans="1:10" ht="23.25">
      <c r="A240" s="181">
        <v>22145</v>
      </c>
      <c r="B240" s="193">
        <v>1</v>
      </c>
      <c r="C240" s="186">
        <v>85.3634</v>
      </c>
      <c r="D240" s="186">
        <v>85.3948</v>
      </c>
      <c r="E240" s="186">
        <f t="shared" si="14"/>
        <v>0.03140000000000498</v>
      </c>
      <c r="F240" s="235">
        <f t="shared" si="15"/>
        <v>99.11616161617732</v>
      </c>
      <c r="G240" s="271">
        <f t="shared" si="16"/>
        <v>316.80000000000007</v>
      </c>
      <c r="H240" s="193">
        <v>28</v>
      </c>
      <c r="I240" s="191">
        <v>856.57</v>
      </c>
      <c r="J240" s="191">
        <v>539.77</v>
      </c>
    </row>
    <row r="241" spans="1:10" ht="23.25">
      <c r="A241" s="181"/>
      <c r="B241" s="193">
        <v>2</v>
      </c>
      <c r="C241" s="186">
        <v>87.4664</v>
      </c>
      <c r="D241" s="186">
        <v>87.4983</v>
      </c>
      <c r="E241" s="186">
        <f t="shared" si="14"/>
        <v>0.03190000000000737</v>
      </c>
      <c r="F241" s="235">
        <f t="shared" si="15"/>
        <v>110.25472643696597</v>
      </c>
      <c r="G241" s="271">
        <f t="shared" si="16"/>
        <v>289.33000000000004</v>
      </c>
      <c r="H241" s="193">
        <v>29</v>
      </c>
      <c r="I241" s="191">
        <v>840.94</v>
      </c>
      <c r="J241" s="191">
        <v>551.61</v>
      </c>
    </row>
    <row r="242" spans="1:10" ht="23.25">
      <c r="A242" s="181"/>
      <c r="B242" s="193">
        <v>3</v>
      </c>
      <c r="C242" s="186">
        <v>85.855</v>
      </c>
      <c r="D242" s="186">
        <v>85.8947</v>
      </c>
      <c r="E242" s="186">
        <f t="shared" si="14"/>
        <v>0.039699999999996294</v>
      </c>
      <c r="F242" s="235">
        <f t="shared" si="15"/>
        <v>107.78670721111072</v>
      </c>
      <c r="G242" s="271">
        <f t="shared" si="16"/>
        <v>368.31999999999994</v>
      </c>
      <c r="H242" s="193">
        <v>30</v>
      </c>
      <c r="I242" s="191">
        <v>730.3</v>
      </c>
      <c r="J242" s="191">
        <v>361.98</v>
      </c>
    </row>
    <row r="243" spans="1:10" ht="23.25">
      <c r="A243" s="181">
        <v>22147</v>
      </c>
      <c r="B243" s="193">
        <v>4</v>
      </c>
      <c r="C243" s="186">
        <v>85.04</v>
      </c>
      <c r="D243" s="186">
        <v>85.1308</v>
      </c>
      <c r="E243" s="186">
        <f t="shared" si="14"/>
        <v>0.09079999999998734</v>
      </c>
      <c r="F243" s="235">
        <f t="shared" si="15"/>
        <v>276.3742618858809</v>
      </c>
      <c r="G243" s="271">
        <f t="shared" si="16"/>
        <v>328.5400000000001</v>
      </c>
      <c r="H243" s="193">
        <v>31</v>
      </c>
      <c r="I243" s="191">
        <v>857.6</v>
      </c>
      <c r="J243" s="191">
        <v>529.06</v>
      </c>
    </row>
    <row r="244" spans="1:10" ht="23.25">
      <c r="A244" s="181"/>
      <c r="B244" s="193">
        <v>5</v>
      </c>
      <c r="C244" s="186">
        <v>84.9989</v>
      </c>
      <c r="D244" s="186">
        <v>85.0915</v>
      </c>
      <c r="E244" s="186">
        <f t="shared" si="14"/>
        <v>0.09259999999999025</v>
      </c>
      <c r="F244" s="235">
        <f t="shared" si="15"/>
        <v>292.9638066312017</v>
      </c>
      <c r="G244" s="271">
        <f t="shared" si="16"/>
        <v>316.08000000000004</v>
      </c>
      <c r="H244" s="193">
        <v>32</v>
      </c>
      <c r="I244" s="191">
        <v>851.57</v>
      </c>
      <c r="J244" s="191">
        <v>535.49</v>
      </c>
    </row>
    <row r="245" spans="1:10" ht="23.25">
      <c r="A245" s="181"/>
      <c r="B245" s="193">
        <v>6</v>
      </c>
      <c r="C245" s="186">
        <v>87.3654</v>
      </c>
      <c r="D245" s="186">
        <v>87.4768</v>
      </c>
      <c r="E245" s="186">
        <f t="shared" si="14"/>
        <v>0.11140000000000327</v>
      </c>
      <c r="F245" s="235">
        <f t="shared" si="15"/>
        <v>349.6766903132754</v>
      </c>
      <c r="G245" s="271">
        <f t="shared" si="16"/>
        <v>318.58</v>
      </c>
      <c r="H245" s="193">
        <v>33</v>
      </c>
      <c r="I245" s="191">
        <v>816.14</v>
      </c>
      <c r="J245" s="191">
        <v>497.56</v>
      </c>
    </row>
    <row r="246" spans="1:10" ht="23.25">
      <c r="A246" s="181">
        <v>22158</v>
      </c>
      <c r="B246" s="193">
        <v>7</v>
      </c>
      <c r="C246" s="186">
        <v>86.434</v>
      </c>
      <c r="D246" s="186">
        <v>86.6263</v>
      </c>
      <c r="E246" s="186">
        <f t="shared" si="14"/>
        <v>0.19230000000000302</v>
      </c>
      <c r="F246" s="235">
        <f t="shared" si="15"/>
        <v>594.6932211776443</v>
      </c>
      <c r="G246" s="271">
        <f t="shared" si="16"/>
        <v>323.35999999999996</v>
      </c>
      <c r="H246" s="193">
        <v>34</v>
      </c>
      <c r="I246" s="191">
        <v>718.18</v>
      </c>
      <c r="J246" s="191">
        <v>394.82</v>
      </c>
    </row>
    <row r="247" spans="1:10" ht="23.25">
      <c r="A247" s="181"/>
      <c r="B247" s="193">
        <v>8</v>
      </c>
      <c r="C247" s="186">
        <v>84.7762</v>
      </c>
      <c r="D247" s="186">
        <v>84.9503</v>
      </c>
      <c r="E247" s="186">
        <f t="shared" si="14"/>
        <v>0.1740999999999957</v>
      </c>
      <c r="F247" s="235">
        <f t="shared" si="15"/>
        <v>592.7817500851063</v>
      </c>
      <c r="G247" s="271">
        <f t="shared" si="16"/>
        <v>293.69999999999993</v>
      </c>
      <c r="H247" s="193">
        <v>35</v>
      </c>
      <c r="I247" s="191">
        <v>830.03</v>
      </c>
      <c r="J247" s="191">
        <v>536.33</v>
      </c>
    </row>
    <row r="248" spans="1:10" ht="23.25">
      <c r="A248" s="181"/>
      <c r="B248" s="193">
        <v>9</v>
      </c>
      <c r="C248" s="186">
        <v>87.6097</v>
      </c>
      <c r="D248" s="186">
        <v>87.7943</v>
      </c>
      <c r="E248" s="186">
        <f t="shared" si="14"/>
        <v>0.1846000000000032</v>
      </c>
      <c r="F248" s="235">
        <f t="shared" si="15"/>
        <v>517.4927113702713</v>
      </c>
      <c r="G248" s="271">
        <f t="shared" si="16"/>
        <v>356.72</v>
      </c>
      <c r="H248" s="193">
        <v>36</v>
      </c>
      <c r="I248" s="191">
        <v>696.19</v>
      </c>
      <c r="J248" s="191">
        <v>339.47</v>
      </c>
    </row>
    <row r="249" spans="1:10" ht="23.25">
      <c r="A249" s="181">
        <v>22170</v>
      </c>
      <c r="B249" s="193">
        <v>4</v>
      </c>
      <c r="C249" s="186">
        <v>84.9885</v>
      </c>
      <c r="D249" s="186">
        <v>85.0361</v>
      </c>
      <c r="E249" s="186">
        <f t="shared" si="14"/>
        <v>0.04760000000000275</v>
      </c>
      <c r="F249" s="235">
        <f t="shared" si="15"/>
        <v>134.9627151322769</v>
      </c>
      <c r="G249" s="271">
        <f t="shared" si="16"/>
        <v>352.69000000000005</v>
      </c>
      <c r="H249" s="193">
        <v>37</v>
      </c>
      <c r="I249" s="191">
        <v>800.33</v>
      </c>
      <c r="J249" s="191">
        <v>447.64</v>
      </c>
    </row>
    <row r="250" spans="1:10" ht="23.25">
      <c r="A250" s="181"/>
      <c r="B250" s="193">
        <v>5</v>
      </c>
      <c r="C250" s="186">
        <v>85.0535</v>
      </c>
      <c r="D250" s="186">
        <v>85.0854</v>
      </c>
      <c r="E250" s="186">
        <f t="shared" si="14"/>
        <v>0.03190000000000737</v>
      </c>
      <c r="F250" s="235">
        <f t="shared" si="15"/>
        <v>98.72798737274418</v>
      </c>
      <c r="G250" s="271">
        <f t="shared" si="16"/>
        <v>323.10999999999996</v>
      </c>
      <c r="H250" s="193">
        <v>38</v>
      </c>
      <c r="I250" s="191">
        <v>796.27</v>
      </c>
      <c r="J250" s="191">
        <v>473.16</v>
      </c>
    </row>
    <row r="251" spans="1:10" ht="23.25">
      <c r="A251" s="181"/>
      <c r="B251" s="193">
        <v>6</v>
      </c>
      <c r="C251" s="186">
        <v>87.3744</v>
      </c>
      <c r="D251" s="186">
        <v>87.4129</v>
      </c>
      <c r="E251" s="186">
        <f t="shared" si="14"/>
        <v>0.03849999999999909</v>
      </c>
      <c r="F251" s="235">
        <f t="shared" si="15"/>
        <v>139.28584349335804</v>
      </c>
      <c r="G251" s="271">
        <f t="shared" si="16"/>
        <v>276.40999999999997</v>
      </c>
      <c r="H251" s="193">
        <v>39</v>
      </c>
      <c r="I251" s="191">
        <v>849.92</v>
      </c>
      <c r="J251" s="191">
        <v>573.51</v>
      </c>
    </row>
    <row r="252" spans="1:10" ht="23.25">
      <c r="A252" s="181">
        <v>22179</v>
      </c>
      <c r="B252" s="193">
        <v>7</v>
      </c>
      <c r="C252" s="186">
        <v>86.4303</v>
      </c>
      <c r="D252" s="186">
        <v>86.444</v>
      </c>
      <c r="E252" s="186">
        <f t="shared" si="14"/>
        <v>0.013700000000000045</v>
      </c>
      <c r="F252" s="235">
        <f t="shared" si="15"/>
        <v>50.19050410316548</v>
      </c>
      <c r="G252" s="271">
        <f t="shared" si="16"/>
        <v>272.9599999999999</v>
      </c>
      <c r="H252" s="193">
        <v>40</v>
      </c>
      <c r="I252" s="191">
        <v>845.16</v>
      </c>
      <c r="J252" s="191">
        <v>572.2</v>
      </c>
    </row>
    <row r="253" spans="1:10" ht="23.25">
      <c r="A253" s="181"/>
      <c r="B253" s="193">
        <v>8</v>
      </c>
      <c r="C253" s="186">
        <v>84.7926</v>
      </c>
      <c r="D253" s="186">
        <v>84.8076</v>
      </c>
      <c r="E253" s="186">
        <f t="shared" si="14"/>
        <v>0.015000000000000568</v>
      </c>
      <c r="F253" s="235">
        <f t="shared" si="15"/>
        <v>51.84929139301958</v>
      </c>
      <c r="G253" s="271">
        <f t="shared" si="16"/>
        <v>289.30000000000007</v>
      </c>
      <c r="H253" s="193">
        <v>41</v>
      </c>
      <c r="I253" s="191">
        <v>854.57</v>
      </c>
      <c r="J253" s="191">
        <v>565.27</v>
      </c>
    </row>
    <row r="254" spans="1:10" ht="23.25">
      <c r="A254" s="181"/>
      <c r="B254" s="193">
        <v>9</v>
      </c>
      <c r="C254" s="186">
        <v>87.6445</v>
      </c>
      <c r="D254" s="186">
        <v>87.6601</v>
      </c>
      <c r="E254" s="186">
        <f t="shared" si="14"/>
        <v>0.015600000000006276</v>
      </c>
      <c r="F254" s="235">
        <f t="shared" si="15"/>
        <v>52.85089948167589</v>
      </c>
      <c r="G254" s="271">
        <f t="shared" si="16"/>
        <v>295.1700000000001</v>
      </c>
      <c r="H254" s="193">
        <v>42</v>
      </c>
      <c r="I254" s="191">
        <v>873.47</v>
      </c>
      <c r="J254" s="191">
        <v>578.3</v>
      </c>
    </row>
    <row r="255" spans="1:10" ht="23.25">
      <c r="A255" s="181">
        <v>22185</v>
      </c>
      <c r="B255" s="193">
        <v>10</v>
      </c>
      <c r="C255" s="186">
        <v>85.0786</v>
      </c>
      <c r="D255" s="186">
        <v>85.1237</v>
      </c>
      <c r="E255" s="186">
        <f t="shared" si="14"/>
        <v>0.045100000000005025</v>
      </c>
      <c r="F255" s="235">
        <f t="shared" si="15"/>
        <v>158.04597701151184</v>
      </c>
      <c r="G255" s="271">
        <f t="shared" si="16"/>
        <v>285.36000000000007</v>
      </c>
      <c r="H255" s="193">
        <v>43</v>
      </c>
      <c r="I255" s="191">
        <v>794.94</v>
      </c>
      <c r="J255" s="191">
        <v>509.58</v>
      </c>
    </row>
    <row r="256" spans="1:10" ht="23.25">
      <c r="A256" s="181"/>
      <c r="B256" s="193">
        <v>11</v>
      </c>
      <c r="C256" s="186">
        <v>86.0809</v>
      </c>
      <c r="D256" s="186">
        <v>86.0994</v>
      </c>
      <c r="E256" s="186">
        <f t="shared" si="14"/>
        <v>0.01850000000000307</v>
      </c>
      <c r="F256" s="235">
        <f t="shared" si="15"/>
        <v>54.67710950200404</v>
      </c>
      <c r="G256" s="271">
        <f t="shared" si="16"/>
        <v>338.35</v>
      </c>
      <c r="H256" s="193">
        <v>44</v>
      </c>
      <c r="I256" s="191">
        <v>844.82</v>
      </c>
      <c r="J256" s="191">
        <v>506.47</v>
      </c>
    </row>
    <row r="257" spans="1:10" ht="23.25">
      <c r="A257" s="181"/>
      <c r="B257" s="193">
        <v>12</v>
      </c>
      <c r="C257" s="186">
        <v>84.8548</v>
      </c>
      <c r="D257" s="186">
        <v>84.8741</v>
      </c>
      <c r="E257" s="186">
        <f t="shared" si="14"/>
        <v>0.019300000000001205</v>
      </c>
      <c r="F257" s="235">
        <f t="shared" si="15"/>
        <v>59.64153275649322</v>
      </c>
      <c r="G257" s="271">
        <f t="shared" si="16"/>
        <v>323.59999999999997</v>
      </c>
      <c r="H257" s="193">
        <v>45</v>
      </c>
      <c r="I257" s="191">
        <v>824.76</v>
      </c>
      <c r="J257" s="191">
        <v>501.16</v>
      </c>
    </row>
    <row r="258" spans="1:10" ht="23.25">
      <c r="A258" s="181">
        <v>22191</v>
      </c>
      <c r="B258" s="193">
        <v>10</v>
      </c>
      <c r="C258" s="186">
        <v>85.1101</v>
      </c>
      <c r="D258" s="186">
        <v>85.1322</v>
      </c>
      <c r="E258" s="186">
        <f t="shared" si="14"/>
        <v>0.02209999999999468</v>
      </c>
      <c r="F258" s="235">
        <f t="shared" si="15"/>
        <v>82.71577213861325</v>
      </c>
      <c r="G258" s="271">
        <f t="shared" si="16"/>
        <v>267.17999999999995</v>
      </c>
      <c r="H258" s="193">
        <v>46</v>
      </c>
      <c r="I258" s="191">
        <v>785.87</v>
      </c>
      <c r="J258" s="191">
        <v>518.69</v>
      </c>
    </row>
    <row r="259" spans="1:10" ht="23.25">
      <c r="A259" s="181"/>
      <c r="B259" s="193">
        <v>11</v>
      </c>
      <c r="C259" s="186">
        <v>86.0966</v>
      </c>
      <c r="D259" s="186">
        <v>86.122</v>
      </c>
      <c r="E259" s="186">
        <f t="shared" si="14"/>
        <v>0.025400000000004752</v>
      </c>
      <c r="F259" s="235">
        <f t="shared" si="15"/>
        <v>98.67909867911715</v>
      </c>
      <c r="G259" s="271">
        <f t="shared" si="16"/>
        <v>257.4</v>
      </c>
      <c r="H259" s="193">
        <v>47</v>
      </c>
      <c r="I259" s="191">
        <v>812.79</v>
      </c>
      <c r="J259" s="191">
        <v>555.39</v>
      </c>
    </row>
    <row r="260" spans="1:10" ht="23.25">
      <c r="A260" s="181"/>
      <c r="B260" s="193">
        <v>12</v>
      </c>
      <c r="C260" s="186">
        <v>84.8755</v>
      </c>
      <c r="D260" s="186">
        <v>84.9118</v>
      </c>
      <c r="E260" s="186">
        <f t="shared" si="14"/>
        <v>0.03629999999999711</v>
      </c>
      <c r="F260" s="235">
        <f t="shared" si="15"/>
        <v>112.69791990064302</v>
      </c>
      <c r="G260" s="271">
        <f t="shared" si="16"/>
        <v>322.09999999999997</v>
      </c>
      <c r="H260" s="193">
        <v>48</v>
      </c>
      <c r="I260" s="191">
        <v>642.18</v>
      </c>
      <c r="J260" s="191">
        <v>320.08</v>
      </c>
    </row>
    <row r="261" spans="1:10" ht="23.25">
      <c r="A261" s="181">
        <v>22197</v>
      </c>
      <c r="B261" s="193">
        <v>13</v>
      </c>
      <c r="C261" s="186">
        <v>86.7534</v>
      </c>
      <c r="D261" s="186">
        <v>87.5305</v>
      </c>
      <c r="E261" s="186">
        <f t="shared" si="14"/>
        <v>0.7771000000000043</v>
      </c>
      <c r="F261" s="235">
        <f t="shared" si="15"/>
        <v>2534.490068817078</v>
      </c>
      <c r="G261" s="271">
        <f t="shared" si="16"/>
        <v>306.61</v>
      </c>
      <c r="H261" s="193">
        <v>49</v>
      </c>
      <c r="I261" s="191">
        <v>825.52</v>
      </c>
      <c r="J261" s="191">
        <v>518.91</v>
      </c>
    </row>
    <row r="262" spans="1:10" ht="23.25">
      <c r="A262" s="181"/>
      <c r="B262" s="193">
        <v>14</v>
      </c>
      <c r="C262" s="186">
        <v>86.031</v>
      </c>
      <c r="D262" s="186">
        <v>86.7046</v>
      </c>
      <c r="E262" s="186">
        <f t="shared" si="14"/>
        <v>0.6735999999999933</v>
      </c>
      <c r="F262" s="235">
        <f t="shared" si="15"/>
        <v>2595.361023348976</v>
      </c>
      <c r="G262" s="271">
        <f t="shared" si="16"/>
        <v>259.5400000000001</v>
      </c>
      <c r="H262" s="193">
        <v>50</v>
      </c>
      <c r="I262" s="191">
        <v>901.34</v>
      </c>
      <c r="J262" s="191">
        <v>641.8</v>
      </c>
    </row>
    <row r="263" spans="1:10" ht="23.25">
      <c r="A263" s="181"/>
      <c r="B263" s="193">
        <v>15</v>
      </c>
      <c r="C263" s="186">
        <v>87.0278</v>
      </c>
      <c r="D263" s="186">
        <v>87.8683</v>
      </c>
      <c r="E263" s="186">
        <f t="shared" si="14"/>
        <v>0.8405000000000058</v>
      </c>
      <c r="F263" s="235">
        <f t="shared" si="15"/>
        <v>2692.356973540925</v>
      </c>
      <c r="G263" s="271">
        <f t="shared" si="16"/>
        <v>312.17999999999995</v>
      </c>
      <c r="H263" s="193">
        <v>51</v>
      </c>
      <c r="I263" s="191">
        <v>803.4</v>
      </c>
      <c r="J263" s="191">
        <v>491.22</v>
      </c>
    </row>
    <row r="264" spans="1:10" ht="23.25">
      <c r="A264" s="181">
        <v>22205</v>
      </c>
      <c r="B264" s="193">
        <v>16</v>
      </c>
      <c r="C264" s="186">
        <v>86.179</v>
      </c>
      <c r="D264" s="186">
        <v>86.289</v>
      </c>
      <c r="E264" s="186">
        <f t="shared" si="14"/>
        <v>0.10999999999999943</v>
      </c>
      <c r="F264" s="235">
        <f t="shared" si="15"/>
        <v>353.4931550870861</v>
      </c>
      <c r="G264" s="271">
        <f t="shared" si="16"/>
        <v>311.17999999999995</v>
      </c>
      <c r="H264" s="193">
        <v>52</v>
      </c>
      <c r="I264" s="191">
        <v>853.28</v>
      </c>
      <c r="J264" s="191">
        <v>542.1</v>
      </c>
    </row>
    <row r="265" spans="1:10" ht="23.25">
      <c r="A265" s="181"/>
      <c r="B265" s="193">
        <v>17</v>
      </c>
      <c r="C265" s="186">
        <v>87.3174</v>
      </c>
      <c r="D265" s="186">
        <v>87.4308</v>
      </c>
      <c r="E265" s="186">
        <f t="shared" si="14"/>
        <v>0.11339999999999861</v>
      </c>
      <c r="F265" s="235">
        <f t="shared" si="15"/>
        <v>361.4688257044454</v>
      </c>
      <c r="G265" s="271">
        <f t="shared" si="16"/>
        <v>313.72</v>
      </c>
      <c r="H265" s="193">
        <v>53</v>
      </c>
      <c r="I265" s="191">
        <v>852.36</v>
      </c>
      <c r="J265" s="191">
        <v>538.64</v>
      </c>
    </row>
    <row r="266" spans="1:10" ht="23.25">
      <c r="A266" s="181"/>
      <c r="B266" s="193">
        <v>18</v>
      </c>
      <c r="C266" s="186">
        <v>85.2143</v>
      </c>
      <c r="D266" s="186">
        <v>85.3421</v>
      </c>
      <c r="E266" s="186">
        <f t="shared" si="14"/>
        <v>0.12780000000000769</v>
      </c>
      <c r="F266" s="235">
        <f t="shared" si="15"/>
        <v>368.92699402444407</v>
      </c>
      <c r="G266" s="271">
        <f t="shared" si="16"/>
        <v>346.41</v>
      </c>
      <c r="H266" s="193">
        <v>54</v>
      </c>
      <c r="I266" s="191">
        <v>715</v>
      </c>
      <c r="J266" s="191">
        <v>368.59</v>
      </c>
    </row>
    <row r="267" spans="1:10" ht="23.25">
      <c r="A267" s="181">
        <v>22227</v>
      </c>
      <c r="B267" s="193">
        <v>19</v>
      </c>
      <c r="C267" s="186">
        <v>89.0152</v>
      </c>
      <c r="D267" s="186">
        <v>89.0307</v>
      </c>
      <c r="E267" s="186">
        <f t="shared" si="14"/>
        <v>0.015500000000002956</v>
      </c>
      <c r="F267" s="235">
        <f t="shared" si="15"/>
        <v>59.471281126512515</v>
      </c>
      <c r="G267" s="271">
        <f t="shared" si="16"/>
        <v>260.63</v>
      </c>
      <c r="H267" s="193">
        <v>55</v>
      </c>
      <c r="I267" s="191">
        <v>835.8</v>
      </c>
      <c r="J267" s="191">
        <v>575.17</v>
      </c>
    </row>
    <row r="268" spans="1:10" ht="23.25">
      <c r="A268" s="181"/>
      <c r="B268" s="193">
        <v>20</v>
      </c>
      <c r="C268" s="186">
        <v>84.6791</v>
      </c>
      <c r="D268" s="186">
        <v>84.6916</v>
      </c>
      <c r="E268" s="186">
        <f t="shared" si="14"/>
        <v>0.012499999999988631</v>
      </c>
      <c r="F268" s="235">
        <f t="shared" si="15"/>
        <v>42.38724991518694</v>
      </c>
      <c r="G268" s="271">
        <f t="shared" si="16"/>
        <v>294.90000000000003</v>
      </c>
      <c r="H268" s="193">
        <v>56</v>
      </c>
      <c r="I268" s="191">
        <v>699.7</v>
      </c>
      <c r="J268" s="191">
        <v>404.8</v>
      </c>
    </row>
    <row r="269" spans="1:10" ht="23.25">
      <c r="A269" s="181"/>
      <c r="B269" s="193">
        <v>21</v>
      </c>
      <c r="C269" s="186">
        <v>86.3736</v>
      </c>
      <c r="D269" s="186">
        <v>86.3883</v>
      </c>
      <c r="E269" s="186">
        <f t="shared" si="14"/>
        <v>0.01470000000000482</v>
      </c>
      <c r="F269" s="235">
        <f t="shared" si="15"/>
        <v>46.71263783407422</v>
      </c>
      <c r="G269" s="271">
        <f t="shared" si="16"/>
        <v>314.69000000000005</v>
      </c>
      <c r="H269" s="193">
        <v>57</v>
      </c>
      <c r="I269" s="191">
        <v>684.33</v>
      </c>
      <c r="J269" s="191">
        <v>369.64</v>
      </c>
    </row>
    <row r="270" spans="1:10" ht="23.25">
      <c r="A270" s="181">
        <v>22237</v>
      </c>
      <c r="B270" s="193">
        <v>22</v>
      </c>
      <c r="C270" s="186">
        <v>85.1921</v>
      </c>
      <c r="D270" s="186">
        <v>85.2018</v>
      </c>
      <c r="E270" s="186">
        <f t="shared" si="14"/>
        <v>0.009700000000009368</v>
      </c>
      <c r="F270" s="235">
        <f t="shared" si="15"/>
        <v>33.88172831747308</v>
      </c>
      <c r="G270" s="271">
        <f t="shared" si="16"/>
        <v>286.28999999999996</v>
      </c>
      <c r="H270" s="193">
        <v>58</v>
      </c>
      <c r="I270" s="191">
        <v>828.54</v>
      </c>
      <c r="J270" s="191">
        <v>542.25</v>
      </c>
    </row>
    <row r="271" spans="2:10" ht="23.25">
      <c r="B271" s="193">
        <v>23</v>
      </c>
      <c r="C271" s="186">
        <v>87.7352</v>
      </c>
      <c r="D271" s="186">
        <v>87.746</v>
      </c>
      <c r="E271" s="186">
        <f t="shared" si="14"/>
        <v>0.01079999999998904</v>
      </c>
      <c r="F271" s="235">
        <f t="shared" si="15"/>
        <v>34.45635528327285</v>
      </c>
      <c r="G271" s="271">
        <f t="shared" si="16"/>
        <v>313.43999999999994</v>
      </c>
      <c r="H271" s="193">
        <v>59</v>
      </c>
      <c r="I271" s="191">
        <v>784.56</v>
      </c>
      <c r="J271" s="191">
        <v>471.12</v>
      </c>
    </row>
    <row r="272" spans="1:10" ht="23.25">
      <c r="A272" s="181"/>
      <c r="B272" s="193">
        <v>24</v>
      </c>
      <c r="C272" s="186">
        <v>88.1217</v>
      </c>
      <c r="D272" s="186">
        <v>88.1403</v>
      </c>
      <c r="E272" s="186">
        <f t="shared" si="14"/>
        <v>0.01859999999999218</v>
      </c>
      <c r="F272" s="235">
        <f t="shared" si="15"/>
        <v>54.47835510512617</v>
      </c>
      <c r="G272" s="271">
        <f t="shared" si="16"/>
        <v>341.42</v>
      </c>
      <c r="H272" s="193">
        <v>60</v>
      </c>
      <c r="I272" s="191">
        <v>711.74</v>
      </c>
      <c r="J272" s="191">
        <v>370.32</v>
      </c>
    </row>
    <row r="273" spans="1:10" ht="23.25">
      <c r="A273" s="181">
        <v>22247</v>
      </c>
      <c r="B273" s="193">
        <v>25</v>
      </c>
      <c r="C273" s="186">
        <v>87.088</v>
      </c>
      <c r="D273" s="186">
        <v>87.0997</v>
      </c>
      <c r="E273" s="186">
        <f t="shared" si="14"/>
        <v>0.011700000000004707</v>
      </c>
      <c r="F273" s="235">
        <f t="shared" si="15"/>
        <v>37.34916682629352</v>
      </c>
      <c r="G273" s="271">
        <f t="shared" si="16"/>
        <v>313.26</v>
      </c>
      <c r="H273" s="193">
        <v>61</v>
      </c>
      <c r="I273" s="191">
        <v>677.89</v>
      </c>
      <c r="J273" s="191">
        <v>364.63</v>
      </c>
    </row>
    <row r="274" spans="1:10" ht="23.25">
      <c r="A274" s="181"/>
      <c r="B274" s="193">
        <v>26</v>
      </c>
      <c r="C274" s="186">
        <v>85.8634</v>
      </c>
      <c r="D274" s="186">
        <v>85.8709</v>
      </c>
      <c r="E274" s="186">
        <f t="shared" si="14"/>
        <v>0.00750000000000739</v>
      </c>
      <c r="F274" s="235">
        <f t="shared" si="15"/>
        <v>25.264434413553154</v>
      </c>
      <c r="G274" s="271">
        <f t="shared" si="16"/>
        <v>296.86</v>
      </c>
      <c r="H274" s="193">
        <v>62</v>
      </c>
      <c r="I274" s="191">
        <v>740.96</v>
      </c>
      <c r="J274" s="191">
        <v>444.1</v>
      </c>
    </row>
    <row r="275" spans="1:10" ht="23.25">
      <c r="A275" s="181"/>
      <c r="B275" s="193">
        <v>27</v>
      </c>
      <c r="C275" s="186">
        <v>86.3572</v>
      </c>
      <c r="D275" s="186">
        <v>86.3644</v>
      </c>
      <c r="E275" s="186">
        <f t="shared" si="14"/>
        <v>0.007199999999997431</v>
      </c>
      <c r="F275" s="235">
        <f t="shared" si="15"/>
        <v>25.447091256087624</v>
      </c>
      <c r="G275" s="271">
        <f t="shared" si="16"/>
        <v>282.93999999999994</v>
      </c>
      <c r="H275" s="193">
        <v>63</v>
      </c>
      <c r="I275" s="191">
        <v>823.15</v>
      </c>
      <c r="J275" s="191">
        <v>540.21</v>
      </c>
    </row>
    <row r="276" spans="1:10" ht="23.25">
      <c r="A276" s="181">
        <v>22256</v>
      </c>
      <c r="B276" s="193">
        <v>1</v>
      </c>
      <c r="C276" s="186">
        <v>85.4491</v>
      </c>
      <c r="D276" s="186">
        <v>85.4697</v>
      </c>
      <c r="E276" s="186">
        <f t="shared" si="14"/>
        <v>0.020600000000001728</v>
      </c>
      <c r="F276" s="235">
        <f t="shared" si="15"/>
        <v>73.47171695556648</v>
      </c>
      <c r="G276" s="271">
        <f t="shared" si="16"/>
        <v>280.38</v>
      </c>
      <c r="H276" s="193">
        <v>64</v>
      </c>
      <c r="I276" s="191">
        <v>803.72</v>
      </c>
      <c r="J276" s="191">
        <v>523.34</v>
      </c>
    </row>
    <row r="277" spans="1:10" ht="23.25">
      <c r="A277" s="181"/>
      <c r="B277" s="193">
        <v>2</v>
      </c>
      <c r="C277" s="186">
        <v>87.492</v>
      </c>
      <c r="D277" s="186">
        <v>87.5208</v>
      </c>
      <c r="E277" s="186">
        <f t="shared" si="14"/>
        <v>0.028799999999989723</v>
      </c>
      <c r="F277" s="235">
        <f t="shared" si="15"/>
        <v>102.07698305801982</v>
      </c>
      <c r="G277" s="271">
        <f t="shared" si="16"/>
        <v>282.1400000000001</v>
      </c>
      <c r="H277" s="193">
        <v>65</v>
      </c>
      <c r="I277" s="191">
        <v>808.44</v>
      </c>
      <c r="J277" s="191">
        <v>526.3</v>
      </c>
    </row>
    <row r="278" spans="1:10" ht="23.25">
      <c r="A278" s="181"/>
      <c r="B278" s="193">
        <v>3</v>
      </c>
      <c r="C278" s="186">
        <v>85.9402</v>
      </c>
      <c r="D278" s="186">
        <v>85.9654</v>
      </c>
      <c r="E278" s="186">
        <f t="shared" si="14"/>
        <v>0.025199999999998113</v>
      </c>
      <c r="F278" s="235">
        <f t="shared" si="15"/>
        <v>83.01762477350721</v>
      </c>
      <c r="G278" s="271">
        <f t="shared" si="16"/>
        <v>303.55</v>
      </c>
      <c r="H278" s="193">
        <v>66</v>
      </c>
      <c r="I278" s="191">
        <v>653.01</v>
      </c>
      <c r="J278" s="191">
        <v>349.46</v>
      </c>
    </row>
    <row r="279" spans="1:10" ht="23.25">
      <c r="A279" s="181">
        <v>22268</v>
      </c>
      <c r="B279" s="193">
        <v>4</v>
      </c>
      <c r="C279" s="186">
        <v>85.0346</v>
      </c>
      <c r="D279" s="186">
        <v>85.0634</v>
      </c>
      <c r="E279" s="186">
        <f t="shared" si="14"/>
        <v>0.028800000000003934</v>
      </c>
      <c r="F279" s="235">
        <f t="shared" si="15"/>
        <v>99.92020261598007</v>
      </c>
      <c r="G279" s="271">
        <f t="shared" si="16"/>
        <v>288.22999999999996</v>
      </c>
      <c r="H279" s="193">
        <v>67</v>
      </c>
      <c r="I279" s="191">
        <v>690.28</v>
      </c>
      <c r="J279" s="191">
        <v>402.05</v>
      </c>
    </row>
    <row r="280" spans="1:10" ht="23.25">
      <c r="A280" s="181"/>
      <c r="B280" s="193">
        <v>5</v>
      </c>
      <c r="C280" s="186">
        <v>85.0792</v>
      </c>
      <c r="D280" s="186">
        <v>85.1069</v>
      </c>
      <c r="E280" s="186">
        <f t="shared" si="14"/>
        <v>0.02769999999999584</v>
      </c>
      <c r="F280" s="235">
        <f t="shared" si="15"/>
        <v>100.322335301133</v>
      </c>
      <c r="G280" s="271">
        <f t="shared" si="16"/>
        <v>276.11000000000007</v>
      </c>
      <c r="H280" s="193">
        <v>68</v>
      </c>
      <c r="I280" s="191">
        <v>642.19</v>
      </c>
      <c r="J280" s="191">
        <v>366.08</v>
      </c>
    </row>
    <row r="281" spans="1:10" ht="23.25">
      <c r="A281" s="181"/>
      <c r="B281" s="193">
        <v>6</v>
      </c>
      <c r="C281" s="186">
        <v>87.419</v>
      </c>
      <c r="D281" s="186">
        <v>87.4457</v>
      </c>
      <c r="E281" s="186">
        <f t="shared" si="14"/>
        <v>0.026700000000005275</v>
      </c>
      <c r="F281" s="235">
        <f t="shared" si="15"/>
        <v>80.34182890501994</v>
      </c>
      <c r="G281" s="271">
        <f t="shared" si="16"/>
        <v>332.33</v>
      </c>
      <c r="H281" s="193">
        <v>69</v>
      </c>
      <c r="I281" s="191">
        <v>690.52</v>
      </c>
      <c r="J281" s="191">
        <v>358.19</v>
      </c>
    </row>
    <row r="282" spans="1:10" ht="23.25">
      <c r="A282" s="181">
        <v>22275</v>
      </c>
      <c r="B282" s="193">
        <v>7</v>
      </c>
      <c r="C282" s="186">
        <v>86.4673</v>
      </c>
      <c r="D282" s="186">
        <v>86.4997</v>
      </c>
      <c r="E282" s="186">
        <f t="shared" si="14"/>
        <v>0.032400000000009754</v>
      </c>
      <c r="F282" s="235">
        <f t="shared" si="15"/>
        <v>104.98347482343902</v>
      </c>
      <c r="G282" s="271">
        <f t="shared" si="16"/>
        <v>308.62</v>
      </c>
      <c r="H282" s="193">
        <v>70</v>
      </c>
      <c r="I282" s="191">
        <v>812.9</v>
      </c>
      <c r="J282" s="191">
        <v>504.28</v>
      </c>
    </row>
    <row r="283" spans="1:10" ht="23.25">
      <c r="A283" s="181"/>
      <c r="B283" s="193">
        <v>8</v>
      </c>
      <c r="C283" s="186">
        <v>84.8278</v>
      </c>
      <c r="D283" s="186">
        <v>84.8568</v>
      </c>
      <c r="E283" s="186">
        <f t="shared" si="14"/>
        <v>0.029000000000010573</v>
      </c>
      <c r="F283" s="235">
        <f t="shared" si="15"/>
        <v>92.7554773708958</v>
      </c>
      <c r="G283" s="271">
        <f t="shared" si="16"/>
        <v>312.65</v>
      </c>
      <c r="H283" s="193">
        <v>71</v>
      </c>
      <c r="I283" s="191">
        <v>675.29</v>
      </c>
      <c r="J283" s="191">
        <v>362.64</v>
      </c>
    </row>
    <row r="284" spans="1:10" ht="23.25">
      <c r="A284" s="181"/>
      <c r="B284" s="193">
        <v>9</v>
      </c>
      <c r="C284" s="186">
        <v>87.6976</v>
      </c>
      <c r="D284" s="186">
        <v>87.7221</v>
      </c>
      <c r="E284" s="186">
        <f t="shared" si="14"/>
        <v>0.024500000000003297</v>
      </c>
      <c r="F284" s="235">
        <f t="shared" si="15"/>
        <v>67.67021129679131</v>
      </c>
      <c r="G284" s="271">
        <f t="shared" si="16"/>
        <v>362.05</v>
      </c>
      <c r="H284" s="193">
        <v>72</v>
      </c>
      <c r="I284" s="191">
        <v>644.76</v>
      </c>
      <c r="J284" s="191">
        <v>282.71</v>
      </c>
    </row>
    <row r="285" spans="1:10" ht="23.25">
      <c r="A285" s="181">
        <v>22286</v>
      </c>
      <c r="B285" s="193">
        <v>10</v>
      </c>
      <c r="C285" s="186">
        <v>85.1131</v>
      </c>
      <c r="D285" s="186">
        <v>85.1209</v>
      </c>
      <c r="E285" s="186">
        <f t="shared" si="14"/>
        <v>0.007800000000003138</v>
      </c>
      <c r="F285" s="235">
        <f t="shared" si="15"/>
        <v>25.903294367704362</v>
      </c>
      <c r="G285" s="271">
        <f t="shared" si="16"/>
        <v>301.12</v>
      </c>
      <c r="H285" s="193">
        <v>73</v>
      </c>
      <c r="I285" s="191">
        <v>842.24</v>
      </c>
      <c r="J285" s="191">
        <v>541.12</v>
      </c>
    </row>
    <row r="286" spans="1:10" ht="23.25">
      <c r="A286" s="181"/>
      <c r="B286" s="193">
        <v>11</v>
      </c>
      <c r="C286" s="186">
        <v>86.143</v>
      </c>
      <c r="D286" s="186">
        <v>86.153</v>
      </c>
      <c r="E286" s="186">
        <f t="shared" si="14"/>
        <v>0.010000000000005116</v>
      </c>
      <c r="F286" s="235">
        <f t="shared" si="15"/>
        <v>31.5268451086261</v>
      </c>
      <c r="G286" s="271">
        <f t="shared" si="16"/>
        <v>317.19000000000005</v>
      </c>
      <c r="H286" s="193">
        <v>74</v>
      </c>
      <c r="I286" s="191">
        <v>892.6</v>
      </c>
      <c r="J286" s="191">
        <v>575.41</v>
      </c>
    </row>
    <row r="287" spans="1:10" ht="23.25">
      <c r="A287" s="181"/>
      <c r="B287" s="193">
        <v>12</v>
      </c>
      <c r="C287" s="186">
        <v>84.8805</v>
      </c>
      <c r="D287" s="186">
        <v>84.8917</v>
      </c>
      <c r="E287" s="186">
        <f t="shared" si="14"/>
        <v>0.01120000000000232</v>
      </c>
      <c r="F287" s="235">
        <f t="shared" si="15"/>
        <v>31.691236807114457</v>
      </c>
      <c r="G287" s="271">
        <f t="shared" si="16"/>
        <v>353.40999999999997</v>
      </c>
      <c r="H287" s="193">
        <v>75</v>
      </c>
      <c r="I287" s="191">
        <v>721.29</v>
      </c>
      <c r="J287" s="191">
        <v>367.88</v>
      </c>
    </row>
    <row r="288" spans="1:10" ht="23.25">
      <c r="A288" s="181">
        <v>22296</v>
      </c>
      <c r="B288" s="193">
        <v>13</v>
      </c>
      <c r="C288" s="186">
        <v>86.7425</v>
      </c>
      <c r="D288" s="186">
        <v>86.7497</v>
      </c>
      <c r="E288" s="186">
        <f t="shared" si="14"/>
        <v>0.007199999999997431</v>
      </c>
      <c r="F288" s="235">
        <f t="shared" si="15"/>
        <v>377.16081718163537</v>
      </c>
      <c r="G288" s="271">
        <f t="shared" si="16"/>
        <v>19.090000000000032</v>
      </c>
      <c r="H288" s="193">
        <v>76</v>
      </c>
      <c r="I288" s="191">
        <v>717.4</v>
      </c>
      <c r="J288" s="191">
        <v>698.31</v>
      </c>
    </row>
    <row r="289" spans="1:10" ht="23.25">
      <c r="A289" s="181"/>
      <c r="B289" s="193">
        <v>14</v>
      </c>
      <c r="C289" s="186">
        <v>86.0018</v>
      </c>
      <c r="D289" s="186">
        <v>86.0215</v>
      </c>
      <c r="E289" s="186">
        <f t="shared" si="14"/>
        <v>0.019700000000000273</v>
      </c>
      <c r="F289" s="235">
        <f t="shared" si="15"/>
        <v>63.71898955267415</v>
      </c>
      <c r="G289" s="271">
        <f t="shared" si="16"/>
        <v>309.1700000000001</v>
      </c>
      <c r="H289" s="193">
        <v>77</v>
      </c>
      <c r="I289" s="191">
        <v>847.58</v>
      </c>
      <c r="J289" s="191">
        <v>538.41</v>
      </c>
    </row>
    <row r="290" spans="1:10" ht="23.25">
      <c r="A290" s="181"/>
      <c r="B290" s="193">
        <v>15</v>
      </c>
      <c r="C290" s="186">
        <v>87.0413</v>
      </c>
      <c r="D290" s="186">
        <v>87.0556</v>
      </c>
      <c r="E290" s="186">
        <f t="shared" si="14"/>
        <v>0.014299999999991542</v>
      </c>
      <c r="F290" s="235">
        <f t="shared" si="15"/>
        <v>46.37587157448206</v>
      </c>
      <c r="G290" s="271">
        <f t="shared" si="16"/>
        <v>308.34999999999997</v>
      </c>
      <c r="H290" s="193">
        <v>78</v>
      </c>
      <c r="I290" s="191">
        <v>817.15</v>
      </c>
      <c r="J290" s="191">
        <v>508.8</v>
      </c>
    </row>
    <row r="291" spans="1:10" ht="23.25">
      <c r="A291" s="181">
        <v>22303</v>
      </c>
      <c r="B291" s="193">
        <v>16</v>
      </c>
      <c r="C291" s="186">
        <v>86.207</v>
      </c>
      <c r="D291" s="186">
        <v>86.2272</v>
      </c>
      <c r="E291" s="186">
        <f t="shared" si="14"/>
        <v>0.02020000000000266</v>
      </c>
      <c r="F291" s="235">
        <f t="shared" si="15"/>
        <v>65.94411073388174</v>
      </c>
      <c r="G291" s="271">
        <f t="shared" si="16"/>
        <v>306.32000000000005</v>
      </c>
      <c r="H291" s="193">
        <v>79</v>
      </c>
      <c r="I291" s="191">
        <v>823.86</v>
      </c>
      <c r="J291" s="191">
        <v>517.54</v>
      </c>
    </row>
    <row r="292" spans="1:10" ht="23.25">
      <c r="A292" s="181"/>
      <c r="B292" s="193">
        <v>17</v>
      </c>
      <c r="C292" s="186">
        <v>87.2642</v>
      </c>
      <c r="D292" s="186">
        <v>87.274</v>
      </c>
      <c r="E292" s="186">
        <f t="shared" si="14"/>
        <v>0.009799999999998477</v>
      </c>
      <c r="F292" s="235">
        <f t="shared" si="15"/>
        <v>36.43935450285742</v>
      </c>
      <c r="G292" s="271">
        <f t="shared" si="16"/>
        <v>268.94000000000005</v>
      </c>
      <c r="H292" s="193">
        <v>80</v>
      </c>
      <c r="I292" s="191">
        <v>854.33</v>
      </c>
      <c r="J292" s="191">
        <v>585.39</v>
      </c>
    </row>
    <row r="293" spans="1:10" ht="23.25">
      <c r="A293" s="181"/>
      <c r="B293" s="193">
        <v>18</v>
      </c>
      <c r="C293" s="186">
        <v>85.1756</v>
      </c>
      <c r="D293" s="186">
        <v>85.1888</v>
      </c>
      <c r="E293" s="186">
        <f t="shared" si="14"/>
        <v>0.013199999999997658</v>
      </c>
      <c r="F293" s="235">
        <f t="shared" si="15"/>
        <v>44.534412955457675</v>
      </c>
      <c r="G293" s="271">
        <f t="shared" si="16"/>
        <v>296.40000000000003</v>
      </c>
      <c r="H293" s="193">
        <v>81</v>
      </c>
      <c r="I293" s="191">
        <v>806.49</v>
      </c>
      <c r="J293" s="191">
        <v>510.09</v>
      </c>
    </row>
    <row r="294" spans="1:10" ht="23.25">
      <c r="A294" s="181">
        <v>22317</v>
      </c>
      <c r="B294" s="193">
        <v>28</v>
      </c>
      <c r="C294" s="186">
        <v>87.1884</v>
      </c>
      <c r="D294" s="186">
        <v>87.1925</v>
      </c>
      <c r="E294" s="186">
        <f t="shared" si="14"/>
        <v>0.004099999999993997</v>
      </c>
      <c r="F294" s="235">
        <f t="shared" si="15"/>
        <v>13.550135501335173</v>
      </c>
      <c r="G294" s="271">
        <f t="shared" si="16"/>
        <v>302.58000000000004</v>
      </c>
      <c r="H294" s="193">
        <v>82</v>
      </c>
      <c r="I294" s="191">
        <v>789.11</v>
      </c>
      <c r="J294" s="191">
        <v>486.53</v>
      </c>
    </row>
    <row r="295" spans="1:10" ht="23.25">
      <c r="A295" s="181"/>
      <c r="B295" s="193">
        <v>29</v>
      </c>
      <c r="C295" s="186">
        <v>85.2273</v>
      </c>
      <c r="D295" s="186">
        <v>85.2373</v>
      </c>
      <c r="E295" s="186">
        <f t="shared" si="14"/>
        <v>0.010000000000005116</v>
      </c>
      <c r="F295" s="235">
        <f t="shared" si="15"/>
        <v>36.85141509435847</v>
      </c>
      <c r="G295" s="271">
        <f t="shared" si="16"/>
        <v>271.36</v>
      </c>
      <c r="H295" s="193">
        <v>83</v>
      </c>
      <c r="I295" s="191">
        <v>799.29</v>
      </c>
      <c r="J295" s="191">
        <v>527.93</v>
      </c>
    </row>
    <row r="296" spans="1:10" ht="23.25">
      <c r="A296" s="181"/>
      <c r="B296" s="193">
        <v>30</v>
      </c>
      <c r="C296" s="186">
        <v>84.9471</v>
      </c>
      <c r="D296" s="186">
        <v>84.9515</v>
      </c>
      <c r="E296" s="186">
        <f t="shared" si="14"/>
        <v>0.0043999999999897454</v>
      </c>
      <c r="F296" s="235">
        <f t="shared" si="15"/>
        <v>13.523897341293205</v>
      </c>
      <c r="G296" s="271">
        <f t="shared" si="16"/>
        <v>325.3500000000001</v>
      </c>
      <c r="H296" s="193">
        <v>84</v>
      </c>
      <c r="I296" s="191">
        <v>660.44</v>
      </c>
      <c r="J296" s="191">
        <v>335.09</v>
      </c>
    </row>
    <row r="297" spans="1:10" ht="23.25">
      <c r="A297" s="181">
        <v>22324</v>
      </c>
      <c r="B297" s="193">
        <v>31</v>
      </c>
      <c r="C297" s="186">
        <v>84.8987</v>
      </c>
      <c r="D297" s="186">
        <v>84.9126</v>
      </c>
      <c r="E297" s="186">
        <f t="shared" si="14"/>
        <v>0.013899999999992474</v>
      </c>
      <c r="F297" s="235">
        <f t="shared" si="15"/>
        <v>44.08639665067866</v>
      </c>
      <c r="G297" s="271">
        <f t="shared" si="16"/>
        <v>315.28999999999996</v>
      </c>
      <c r="H297" s="193">
        <v>85</v>
      </c>
      <c r="I297" s="191">
        <v>849.15</v>
      </c>
      <c r="J297" s="191">
        <v>533.86</v>
      </c>
    </row>
    <row r="298" spans="1:10" ht="23.25">
      <c r="A298" s="181"/>
      <c r="B298" s="193">
        <v>32</v>
      </c>
      <c r="C298" s="186">
        <v>85.0037</v>
      </c>
      <c r="D298" s="186">
        <v>85.0133</v>
      </c>
      <c r="E298" s="186">
        <f t="shared" si="14"/>
        <v>0.009600000000006048</v>
      </c>
      <c r="F298" s="235">
        <f t="shared" si="15"/>
        <v>28.51880458679237</v>
      </c>
      <c r="G298" s="271">
        <f t="shared" si="16"/>
        <v>336.62</v>
      </c>
      <c r="H298" s="193">
        <v>86</v>
      </c>
      <c r="I298" s="191">
        <v>674.11</v>
      </c>
      <c r="J298" s="191">
        <v>337.49</v>
      </c>
    </row>
    <row r="299" spans="1:10" ht="23.25">
      <c r="A299" s="181"/>
      <c r="B299" s="193">
        <v>33</v>
      </c>
      <c r="C299" s="186">
        <v>85.9917</v>
      </c>
      <c r="D299" s="186">
        <v>86.0071</v>
      </c>
      <c r="E299" s="186">
        <f t="shared" si="14"/>
        <v>0.015399999999999636</v>
      </c>
      <c r="F299" s="235">
        <f t="shared" si="15"/>
        <v>42.711337918791976</v>
      </c>
      <c r="G299" s="271">
        <f t="shared" si="16"/>
        <v>360.56</v>
      </c>
      <c r="H299" s="193">
        <v>87</v>
      </c>
      <c r="I299" s="191">
        <v>736.87</v>
      </c>
      <c r="J299" s="191">
        <v>376.31</v>
      </c>
    </row>
    <row r="300" spans="1:10" ht="23.25">
      <c r="A300" s="181">
        <v>22331</v>
      </c>
      <c r="B300" s="193">
        <v>34</v>
      </c>
      <c r="C300" s="186">
        <v>83.714</v>
      </c>
      <c r="D300" s="186">
        <v>83.7343</v>
      </c>
      <c r="E300" s="186">
        <f t="shared" si="14"/>
        <v>0.02030000000000598</v>
      </c>
      <c r="F300" s="235">
        <f t="shared" si="15"/>
        <v>62.68527667986036</v>
      </c>
      <c r="G300" s="271">
        <f t="shared" si="16"/>
        <v>323.84000000000003</v>
      </c>
      <c r="H300" s="193">
        <v>88</v>
      </c>
      <c r="I300" s="191">
        <v>861.2</v>
      </c>
      <c r="J300" s="191">
        <v>537.36</v>
      </c>
    </row>
    <row r="301" spans="1:10" ht="23.25">
      <c r="A301" s="181"/>
      <c r="B301" s="193">
        <v>35</v>
      </c>
      <c r="C301" s="186">
        <v>85.0017</v>
      </c>
      <c r="D301" s="186">
        <v>85.0103</v>
      </c>
      <c r="E301" s="186">
        <f t="shared" si="14"/>
        <v>0.008600000000001273</v>
      </c>
      <c r="F301" s="235">
        <f t="shared" si="15"/>
        <v>25.427988527841503</v>
      </c>
      <c r="G301" s="271">
        <f t="shared" si="16"/>
        <v>338.2099999999999</v>
      </c>
      <c r="H301" s="193">
        <v>89</v>
      </c>
      <c r="I301" s="191">
        <v>825.81</v>
      </c>
      <c r="J301" s="191">
        <v>487.6</v>
      </c>
    </row>
    <row r="302" spans="1:10" ht="23.25">
      <c r="A302" s="181"/>
      <c r="B302" s="193">
        <v>36</v>
      </c>
      <c r="C302" s="186">
        <v>84.5366</v>
      </c>
      <c r="D302" s="186">
        <v>84.5524</v>
      </c>
      <c r="E302" s="186">
        <f t="shared" si="14"/>
        <v>0.015799999999998704</v>
      </c>
      <c r="F302" s="235">
        <f t="shared" si="15"/>
        <v>48.780487804874035</v>
      </c>
      <c r="G302" s="271">
        <f t="shared" si="16"/>
        <v>323.9000000000001</v>
      </c>
      <c r="H302" s="193">
        <v>90</v>
      </c>
      <c r="I302" s="191">
        <v>844.96</v>
      </c>
      <c r="J302" s="191">
        <v>521.06</v>
      </c>
    </row>
    <row r="303" spans="1:10" ht="23.25">
      <c r="A303" s="181">
        <v>22346</v>
      </c>
      <c r="B303" s="193">
        <v>28</v>
      </c>
      <c r="C303" s="186">
        <v>87.2048</v>
      </c>
      <c r="D303" s="186">
        <v>87.2154</v>
      </c>
      <c r="E303" s="186">
        <f t="shared" si="14"/>
        <v>0.010599999999996612</v>
      </c>
      <c r="F303" s="235">
        <f t="shared" si="15"/>
        <v>31.74698253914946</v>
      </c>
      <c r="G303" s="271">
        <f t="shared" si="16"/>
        <v>333.89</v>
      </c>
      <c r="H303" s="193">
        <v>91</v>
      </c>
      <c r="I303" s="191">
        <v>699.9</v>
      </c>
      <c r="J303" s="191">
        <v>366.01</v>
      </c>
    </row>
    <row r="304" spans="1:10" ht="23.25">
      <c r="A304" s="181"/>
      <c r="B304" s="193">
        <v>29</v>
      </c>
      <c r="C304" s="186">
        <v>85.2703</v>
      </c>
      <c r="D304" s="186">
        <v>85.293</v>
      </c>
      <c r="E304" s="186">
        <f t="shared" si="14"/>
        <v>0.022700000000000387</v>
      </c>
      <c r="F304" s="235">
        <f t="shared" si="15"/>
        <v>63.87708585418123</v>
      </c>
      <c r="G304" s="271">
        <f t="shared" si="16"/>
        <v>355.37</v>
      </c>
      <c r="H304" s="193">
        <v>92</v>
      </c>
      <c r="I304" s="191">
        <v>681.48</v>
      </c>
      <c r="J304" s="191">
        <v>326.11</v>
      </c>
    </row>
    <row r="305" spans="1:10" ht="23.25">
      <c r="A305" s="181"/>
      <c r="B305" s="193">
        <v>30</v>
      </c>
      <c r="C305" s="186">
        <v>84.9466</v>
      </c>
      <c r="D305" s="186">
        <v>84.9619</v>
      </c>
      <c r="E305" s="186">
        <f t="shared" si="14"/>
        <v>0.015299999999996317</v>
      </c>
      <c r="F305" s="235">
        <f t="shared" si="15"/>
        <v>46.40300861335774</v>
      </c>
      <c r="G305" s="271">
        <f t="shared" si="16"/>
        <v>329.72</v>
      </c>
      <c r="H305" s="193">
        <v>93</v>
      </c>
      <c r="I305" s="191">
        <v>810.19</v>
      </c>
      <c r="J305" s="191">
        <v>480.47</v>
      </c>
    </row>
    <row r="306" spans="1:10" ht="23.25">
      <c r="A306" s="181">
        <v>22446</v>
      </c>
      <c r="B306" s="193">
        <v>31</v>
      </c>
      <c r="C306" s="186">
        <v>84.9267</v>
      </c>
      <c r="D306" s="186">
        <v>84.9321</v>
      </c>
      <c r="E306" s="186">
        <f t="shared" si="14"/>
        <v>0.005400000000008731</v>
      </c>
      <c r="F306" s="235">
        <f t="shared" si="15"/>
        <v>16.995027380904933</v>
      </c>
      <c r="G306" s="271">
        <f t="shared" si="16"/>
        <v>317.7399999999999</v>
      </c>
      <c r="H306" s="193">
        <v>94</v>
      </c>
      <c r="I306" s="191">
        <v>847.31</v>
      </c>
      <c r="J306" s="191">
        <v>529.57</v>
      </c>
    </row>
    <row r="307" spans="1:10" ht="23.25">
      <c r="A307" s="181"/>
      <c r="B307" s="193">
        <v>32</v>
      </c>
      <c r="C307" s="186">
        <v>85.0691</v>
      </c>
      <c r="D307" s="186">
        <v>85.0736</v>
      </c>
      <c r="E307" s="186">
        <f t="shared" si="14"/>
        <v>0.004499999999993065</v>
      </c>
      <c r="F307" s="235">
        <f t="shared" si="15"/>
        <v>12.288031457341594</v>
      </c>
      <c r="G307" s="271">
        <f t="shared" si="16"/>
        <v>366.21</v>
      </c>
      <c r="H307" s="193">
        <v>95</v>
      </c>
      <c r="I307" s="191">
        <v>741.16</v>
      </c>
      <c r="J307" s="191">
        <v>374.95</v>
      </c>
    </row>
    <row r="308" spans="1:10" ht="23.25">
      <c r="A308" s="181"/>
      <c r="B308" s="193">
        <v>33</v>
      </c>
      <c r="C308" s="186">
        <v>86.03</v>
      </c>
      <c r="D308" s="186">
        <v>86.0444</v>
      </c>
      <c r="E308" s="186">
        <f t="shared" si="14"/>
        <v>0.014399999999994861</v>
      </c>
      <c r="F308" s="235">
        <f t="shared" si="15"/>
        <v>45.34147800621827</v>
      </c>
      <c r="G308" s="271">
        <f t="shared" si="16"/>
        <v>317.59000000000003</v>
      </c>
      <c r="H308" s="193">
        <v>96</v>
      </c>
      <c r="I308" s="191">
        <v>838.38</v>
      </c>
      <c r="J308" s="191">
        <v>520.79</v>
      </c>
    </row>
    <row r="309" spans="1:10" ht="23.25">
      <c r="A309" s="181">
        <v>22359</v>
      </c>
      <c r="B309" s="193">
        <v>34</v>
      </c>
      <c r="C309" s="186">
        <v>83.7446</v>
      </c>
      <c r="D309" s="186">
        <v>83.7516</v>
      </c>
      <c r="E309" s="186">
        <f t="shared" si="14"/>
        <v>0.006999999999990791</v>
      </c>
      <c r="F309" s="235">
        <f t="shared" si="15"/>
        <v>21.90237797243677</v>
      </c>
      <c r="G309" s="271">
        <f t="shared" si="16"/>
        <v>319.59999999999997</v>
      </c>
      <c r="H309" s="193">
        <v>97</v>
      </c>
      <c r="I309" s="191">
        <v>670.8</v>
      </c>
      <c r="J309" s="191">
        <v>351.2</v>
      </c>
    </row>
    <row r="310" spans="1:10" ht="23.25">
      <c r="A310" s="181"/>
      <c r="B310" s="193">
        <v>35</v>
      </c>
      <c r="C310" s="186">
        <v>85.006</v>
      </c>
      <c r="D310" s="186">
        <v>85.0094</v>
      </c>
      <c r="E310" s="186">
        <f t="shared" si="14"/>
        <v>0.0033999999999991815</v>
      </c>
      <c r="F310" s="235">
        <f t="shared" si="15"/>
        <v>10.477335059009528</v>
      </c>
      <c r="G310" s="271">
        <f t="shared" si="16"/>
        <v>324.50999999999993</v>
      </c>
      <c r="H310" s="193">
        <v>98</v>
      </c>
      <c r="I310" s="191">
        <v>828.67</v>
      </c>
      <c r="J310" s="191">
        <v>504.16</v>
      </c>
    </row>
    <row r="311" spans="1:10" ht="24" thickBot="1">
      <c r="A311" s="291"/>
      <c r="B311" s="292">
        <v>36</v>
      </c>
      <c r="C311" s="293">
        <v>84.6397</v>
      </c>
      <c r="D311" s="293">
        <v>84.6499</v>
      </c>
      <c r="E311" s="293">
        <f t="shared" si="14"/>
        <v>0.010199999999997544</v>
      </c>
      <c r="F311" s="294">
        <f t="shared" si="15"/>
        <v>31.68390643928041</v>
      </c>
      <c r="G311" s="295">
        <f t="shared" si="16"/>
        <v>321.93000000000006</v>
      </c>
      <c r="H311" s="292">
        <v>99</v>
      </c>
      <c r="I311" s="296">
        <v>853.24</v>
      </c>
      <c r="J311" s="296">
        <v>531.31</v>
      </c>
    </row>
    <row r="312" spans="1:10" ht="23.25">
      <c r="A312" s="245">
        <v>22375</v>
      </c>
      <c r="B312" s="246">
        <v>31</v>
      </c>
      <c r="C312" s="247">
        <v>84.86</v>
      </c>
      <c r="D312" s="247">
        <v>84.8612</v>
      </c>
      <c r="E312" s="247">
        <f t="shared" si="14"/>
        <v>0.0011999999999972033</v>
      </c>
      <c r="F312" s="248">
        <f aca="true" t="shared" si="17" ref="F312:F375">((10^6)*E312/G312)</f>
        <v>3.7183936539328317</v>
      </c>
      <c r="G312" s="290">
        <f aca="true" t="shared" si="18" ref="G312:G398">I312-J312</f>
        <v>322.71999999999997</v>
      </c>
      <c r="H312" s="193">
        <v>1</v>
      </c>
      <c r="I312" s="250">
        <v>744.77</v>
      </c>
      <c r="J312" s="250">
        <v>422.05</v>
      </c>
    </row>
    <row r="313" spans="1:10" ht="23.25">
      <c r="A313" s="181"/>
      <c r="B313" s="193">
        <v>32</v>
      </c>
      <c r="C313" s="186">
        <v>85.0112</v>
      </c>
      <c r="D313" s="186">
        <v>85.0112</v>
      </c>
      <c r="E313" s="186">
        <f t="shared" si="14"/>
        <v>0</v>
      </c>
      <c r="F313" s="235">
        <f t="shared" si="17"/>
        <v>0</v>
      </c>
      <c r="G313" s="271">
        <f t="shared" si="18"/>
        <v>325.21</v>
      </c>
      <c r="H313" s="193">
        <v>2</v>
      </c>
      <c r="I313" s="191">
        <v>816.42</v>
      </c>
      <c r="J313" s="191">
        <v>491.21</v>
      </c>
    </row>
    <row r="314" spans="1:10" ht="23.25">
      <c r="A314" s="181"/>
      <c r="B314" s="193">
        <v>33</v>
      </c>
      <c r="C314" s="186">
        <v>85.9865</v>
      </c>
      <c r="D314" s="186">
        <v>85.9868</v>
      </c>
      <c r="E314" s="186">
        <f t="shared" si="14"/>
        <v>0.0002999999999957481</v>
      </c>
      <c r="F314" s="235">
        <f t="shared" si="17"/>
        <v>0.9516558812198582</v>
      </c>
      <c r="G314" s="271">
        <f t="shared" si="18"/>
        <v>315.24</v>
      </c>
      <c r="H314" s="193">
        <v>3</v>
      </c>
      <c r="I314" s="191">
        <v>849.86</v>
      </c>
      <c r="J314" s="191">
        <v>534.62</v>
      </c>
    </row>
    <row r="315" spans="1:10" ht="23.25">
      <c r="A315" s="181">
        <v>22390</v>
      </c>
      <c r="B315" s="193">
        <v>34</v>
      </c>
      <c r="C315" s="186">
        <v>83.7387</v>
      </c>
      <c r="D315" s="186">
        <v>83.7462</v>
      </c>
      <c r="E315" s="186">
        <f t="shared" si="14"/>
        <v>0.00750000000000739</v>
      </c>
      <c r="F315" s="235">
        <f t="shared" si="17"/>
        <v>28.110944527763834</v>
      </c>
      <c r="G315" s="271">
        <f t="shared" si="18"/>
        <v>266.79999999999995</v>
      </c>
      <c r="H315" s="193">
        <v>4</v>
      </c>
      <c r="I315" s="191">
        <v>833.4</v>
      </c>
      <c r="J315" s="191">
        <v>566.6</v>
      </c>
    </row>
    <row r="316" spans="1:10" ht="23.25">
      <c r="A316" s="181"/>
      <c r="B316" s="193">
        <v>35</v>
      </c>
      <c r="C316" s="186">
        <v>85.0058</v>
      </c>
      <c r="D316" s="186">
        <v>85.0089</v>
      </c>
      <c r="E316" s="186">
        <f t="shared" si="14"/>
        <v>0.0031000000000034333</v>
      </c>
      <c r="F316" s="235">
        <f t="shared" si="17"/>
        <v>9.72061083065264</v>
      </c>
      <c r="G316" s="271">
        <f t="shared" si="18"/>
        <v>318.90999999999997</v>
      </c>
      <c r="H316" s="193">
        <v>5</v>
      </c>
      <c r="I316" s="191">
        <v>595.01</v>
      </c>
      <c r="J316" s="191">
        <v>276.1</v>
      </c>
    </row>
    <row r="317" spans="1:10" ht="23.25">
      <c r="A317" s="181"/>
      <c r="B317" s="193">
        <v>36</v>
      </c>
      <c r="C317" s="186">
        <v>84.5769</v>
      </c>
      <c r="D317" s="186">
        <v>84.5816</v>
      </c>
      <c r="E317" s="186">
        <f t="shared" si="14"/>
        <v>0.004699999999999704</v>
      </c>
      <c r="F317" s="235">
        <f t="shared" si="17"/>
        <v>14.328394610083851</v>
      </c>
      <c r="G317" s="271">
        <f t="shared" si="18"/>
        <v>328.02</v>
      </c>
      <c r="H317" s="193">
        <v>6</v>
      </c>
      <c r="I317" s="191">
        <v>663.15</v>
      </c>
      <c r="J317" s="191">
        <v>335.13</v>
      </c>
    </row>
    <row r="318" spans="1:10" ht="23.25">
      <c r="A318" s="181">
        <v>22403</v>
      </c>
      <c r="B318" s="193">
        <v>28</v>
      </c>
      <c r="C318" s="186">
        <v>87.1804</v>
      </c>
      <c r="D318" s="186">
        <v>87.2971</v>
      </c>
      <c r="E318" s="186">
        <f t="shared" si="14"/>
        <v>0.11669999999999447</v>
      </c>
      <c r="F318" s="235">
        <f t="shared" si="17"/>
        <v>365.83072100311745</v>
      </c>
      <c r="G318" s="271">
        <f t="shared" si="18"/>
        <v>319</v>
      </c>
      <c r="H318" s="193">
        <v>7</v>
      </c>
      <c r="I318" s="191">
        <v>871</v>
      </c>
      <c r="J318" s="191">
        <v>552</v>
      </c>
    </row>
    <row r="319" spans="1:10" ht="23.25">
      <c r="A319" s="181"/>
      <c r="B319" s="193">
        <v>29</v>
      </c>
      <c r="C319" s="186">
        <v>85.214</v>
      </c>
      <c r="D319" s="186">
        <v>85.3394</v>
      </c>
      <c r="E319" s="186">
        <f t="shared" si="14"/>
        <v>0.12539999999999907</v>
      </c>
      <c r="F319" s="235">
        <f t="shared" si="17"/>
        <v>345.57830628048356</v>
      </c>
      <c r="G319" s="271">
        <f t="shared" si="18"/>
        <v>362.87</v>
      </c>
      <c r="H319" s="193">
        <v>8</v>
      </c>
      <c r="I319" s="191">
        <v>735.4</v>
      </c>
      <c r="J319" s="191">
        <v>372.53</v>
      </c>
    </row>
    <row r="320" spans="1:10" ht="23.25">
      <c r="A320" s="181"/>
      <c r="B320" s="193">
        <v>30</v>
      </c>
      <c r="C320" s="186">
        <v>84.996</v>
      </c>
      <c r="D320" s="186">
        <v>85.1127</v>
      </c>
      <c r="E320" s="186">
        <f t="shared" si="14"/>
        <v>0.11670000000000869</v>
      </c>
      <c r="F320" s="235">
        <f t="shared" si="17"/>
        <v>378.14717604746664</v>
      </c>
      <c r="G320" s="271">
        <f t="shared" si="18"/>
        <v>308.61</v>
      </c>
      <c r="H320" s="193">
        <v>9</v>
      </c>
      <c r="I320" s="191">
        <v>827.89</v>
      </c>
      <c r="J320" s="191">
        <v>519.28</v>
      </c>
    </row>
    <row r="321" spans="1:10" ht="23.25">
      <c r="A321" s="181">
        <v>22417</v>
      </c>
      <c r="B321" s="193">
        <v>31</v>
      </c>
      <c r="C321" s="186">
        <v>84.8317</v>
      </c>
      <c r="D321" s="186">
        <v>84.8492</v>
      </c>
      <c r="E321" s="186">
        <f t="shared" si="14"/>
        <v>0.017499999999998295</v>
      </c>
      <c r="F321" s="235">
        <f t="shared" si="17"/>
        <v>57.461828927920834</v>
      </c>
      <c r="G321" s="271">
        <f t="shared" si="18"/>
        <v>304.55000000000007</v>
      </c>
      <c r="H321" s="193">
        <v>10</v>
      </c>
      <c r="I321" s="191">
        <v>824.36</v>
      </c>
      <c r="J321" s="191">
        <v>519.81</v>
      </c>
    </row>
    <row r="322" spans="1:10" ht="23.25">
      <c r="A322" s="181"/>
      <c r="B322" s="193">
        <v>32</v>
      </c>
      <c r="C322" s="186">
        <v>85.03</v>
      </c>
      <c r="D322" s="186">
        <v>85.0419</v>
      </c>
      <c r="E322" s="186">
        <f t="shared" si="14"/>
        <v>0.011899999999997135</v>
      </c>
      <c r="F322" s="235">
        <f t="shared" si="17"/>
        <v>42.282546901638476</v>
      </c>
      <c r="G322" s="271">
        <f t="shared" si="18"/>
        <v>281.44000000000005</v>
      </c>
      <c r="H322" s="193">
        <v>11</v>
      </c>
      <c r="I322" s="191">
        <v>859.84</v>
      </c>
      <c r="J322" s="191">
        <v>578.4</v>
      </c>
    </row>
    <row r="323" spans="1:10" ht="23.25">
      <c r="A323" s="181"/>
      <c r="B323" s="193">
        <v>33</v>
      </c>
      <c r="C323" s="186">
        <v>85.978</v>
      </c>
      <c r="D323" s="186">
        <v>85.9902</v>
      </c>
      <c r="E323" s="186">
        <f t="shared" si="14"/>
        <v>0.012200000000007094</v>
      </c>
      <c r="F323" s="235">
        <f t="shared" si="17"/>
        <v>36.98987326422622</v>
      </c>
      <c r="G323" s="271">
        <f t="shared" si="18"/>
        <v>329.82000000000005</v>
      </c>
      <c r="H323" s="193">
        <v>12</v>
      </c>
      <c r="I323" s="191">
        <v>727.69</v>
      </c>
      <c r="J323" s="191">
        <v>397.87</v>
      </c>
    </row>
    <row r="324" spans="1:10" ht="23.25">
      <c r="A324" s="181">
        <v>22422</v>
      </c>
      <c r="B324" s="193">
        <v>34</v>
      </c>
      <c r="C324" s="186">
        <v>83.7558</v>
      </c>
      <c r="D324" s="186">
        <v>83.7687</v>
      </c>
      <c r="E324" s="186">
        <f t="shared" si="14"/>
        <v>0.01290000000000191</v>
      </c>
      <c r="F324" s="235">
        <f t="shared" si="17"/>
        <v>40.364216652592106</v>
      </c>
      <c r="G324" s="271">
        <f t="shared" si="18"/>
        <v>319.59</v>
      </c>
      <c r="H324" s="193">
        <v>13</v>
      </c>
      <c r="I324" s="191">
        <v>679.3</v>
      </c>
      <c r="J324" s="191">
        <v>359.71</v>
      </c>
    </row>
    <row r="325" spans="1:10" ht="23.25">
      <c r="A325" s="181"/>
      <c r="B325" s="193">
        <v>35</v>
      </c>
      <c r="C325" s="186">
        <v>85.0126</v>
      </c>
      <c r="D325" s="186">
        <v>85.0251</v>
      </c>
      <c r="E325" s="186">
        <f t="shared" si="14"/>
        <v>0.012499999999988631</v>
      </c>
      <c r="F325" s="235">
        <f t="shared" si="17"/>
        <v>41.555851063791984</v>
      </c>
      <c r="G325" s="271">
        <f t="shared" si="18"/>
        <v>300.80000000000007</v>
      </c>
      <c r="H325" s="193">
        <v>14</v>
      </c>
      <c r="I325" s="191">
        <v>850.69</v>
      </c>
      <c r="J325" s="191">
        <v>549.89</v>
      </c>
    </row>
    <row r="326" spans="1:10" ht="23.25">
      <c r="A326" s="181"/>
      <c r="B326" s="193">
        <v>36</v>
      </c>
      <c r="C326" s="186">
        <v>84.5828</v>
      </c>
      <c r="D326" s="186">
        <v>84.5985</v>
      </c>
      <c r="E326" s="186">
        <f t="shared" si="14"/>
        <v>0.015699999999995384</v>
      </c>
      <c r="F326" s="235">
        <f t="shared" si="17"/>
        <v>43.61474567323773</v>
      </c>
      <c r="G326" s="271">
        <f t="shared" si="18"/>
        <v>359.96999999999997</v>
      </c>
      <c r="H326" s="193">
        <v>15</v>
      </c>
      <c r="I326" s="191">
        <v>726.76</v>
      </c>
      <c r="J326" s="191">
        <v>366.79</v>
      </c>
    </row>
    <row r="327" spans="1:10" ht="23.25">
      <c r="A327" s="181">
        <v>22436</v>
      </c>
      <c r="B327" s="193">
        <v>31</v>
      </c>
      <c r="C327" s="186">
        <v>84.9362</v>
      </c>
      <c r="D327" s="186">
        <v>84.9527</v>
      </c>
      <c r="E327" s="186">
        <f t="shared" si="14"/>
        <v>0.01649999999999352</v>
      </c>
      <c r="F327" s="235">
        <f t="shared" si="17"/>
        <v>52.740930158202076</v>
      </c>
      <c r="G327" s="271">
        <f t="shared" si="18"/>
        <v>312.85</v>
      </c>
      <c r="H327" s="193">
        <v>16</v>
      </c>
      <c r="I327" s="191">
        <v>834.23</v>
      </c>
      <c r="J327" s="191">
        <v>521.38</v>
      </c>
    </row>
    <row r="328" spans="1:10" ht="23.25">
      <c r="A328" s="181"/>
      <c r="B328" s="193">
        <v>32</v>
      </c>
      <c r="C328" s="186">
        <v>85.0693</v>
      </c>
      <c r="D328" s="186">
        <v>85.0887</v>
      </c>
      <c r="E328" s="186">
        <f t="shared" si="14"/>
        <v>0.019400000000004525</v>
      </c>
      <c r="F328" s="235">
        <f t="shared" si="17"/>
        <v>53.24258308863113</v>
      </c>
      <c r="G328" s="271">
        <f t="shared" si="18"/>
        <v>364.37</v>
      </c>
      <c r="H328" s="193">
        <v>17</v>
      </c>
      <c r="I328" s="191">
        <v>726.4</v>
      </c>
      <c r="J328" s="191">
        <v>362.03</v>
      </c>
    </row>
    <row r="329" spans="1:10" ht="23.25">
      <c r="A329" s="181"/>
      <c r="B329" s="193">
        <v>33</v>
      </c>
      <c r="C329" s="186">
        <v>86.001</v>
      </c>
      <c r="D329" s="186">
        <v>86.0187</v>
      </c>
      <c r="E329" s="186">
        <f t="shared" si="14"/>
        <v>0.017699999999990723</v>
      </c>
      <c r="F329" s="235">
        <f t="shared" si="17"/>
        <v>58.846997805674306</v>
      </c>
      <c r="G329" s="271">
        <f t="shared" si="18"/>
        <v>300.7800000000001</v>
      </c>
      <c r="H329" s="193">
        <v>18</v>
      </c>
      <c r="I329" s="191">
        <v>857.19</v>
      </c>
      <c r="J329" s="191">
        <v>556.41</v>
      </c>
    </row>
    <row r="330" spans="1:10" ht="23.25">
      <c r="A330" s="181">
        <v>22444</v>
      </c>
      <c r="B330" s="193">
        <v>34</v>
      </c>
      <c r="C330" s="186">
        <v>83.7538</v>
      </c>
      <c r="D330" s="186">
        <v>83.763</v>
      </c>
      <c r="E330" s="186">
        <f t="shared" si="14"/>
        <v>0.00920000000000698</v>
      </c>
      <c r="F330" s="235">
        <f t="shared" si="17"/>
        <v>28.96907865736817</v>
      </c>
      <c r="G330" s="271">
        <f t="shared" si="18"/>
        <v>317.5799999999999</v>
      </c>
      <c r="H330" s="193">
        <v>19</v>
      </c>
      <c r="I330" s="191">
        <v>809.81</v>
      </c>
      <c r="J330" s="191">
        <v>492.23</v>
      </c>
    </row>
    <row r="331" spans="1:10" ht="23.25">
      <c r="A331" s="181"/>
      <c r="B331" s="193">
        <v>35</v>
      </c>
      <c r="C331" s="186">
        <v>85.0324</v>
      </c>
      <c r="D331" s="186">
        <v>85.0428</v>
      </c>
      <c r="E331" s="186">
        <f t="shared" si="14"/>
        <v>0.010400000000004184</v>
      </c>
      <c r="F331" s="235">
        <f t="shared" si="17"/>
        <v>31.896948320822528</v>
      </c>
      <c r="G331" s="271">
        <f t="shared" si="18"/>
        <v>326.04999999999995</v>
      </c>
      <c r="H331" s="193">
        <v>20</v>
      </c>
      <c r="I331" s="191">
        <v>836.04</v>
      </c>
      <c r="J331" s="191">
        <v>509.99</v>
      </c>
    </row>
    <row r="332" spans="1:10" ht="23.25">
      <c r="A332" s="181"/>
      <c r="B332" s="193">
        <v>36</v>
      </c>
      <c r="C332" s="186">
        <v>84.619</v>
      </c>
      <c r="D332" s="186">
        <v>84.632</v>
      </c>
      <c r="E332" s="186">
        <f t="shared" si="14"/>
        <v>0.01300000000000523</v>
      </c>
      <c r="F332" s="235">
        <f t="shared" si="17"/>
        <v>46.92463182213843</v>
      </c>
      <c r="G332" s="271">
        <f t="shared" si="18"/>
        <v>277.03999999999996</v>
      </c>
      <c r="H332" s="193">
        <v>21</v>
      </c>
      <c r="I332" s="191">
        <v>815.74</v>
      </c>
      <c r="J332" s="191">
        <v>538.7</v>
      </c>
    </row>
    <row r="333" spans="1:10" ht="23.25">
      <c r="A333" s="181">
        <v>22450</v>
      </c>
      <c r="B333" s="193">
        <v>34</v>
      </c>
      <c r="C333" s="186">
        <v>83.7503</v>
      </c>
      <c r="D333" s="186">
        <v>83.792</v>
      </c>
      <c r="E333" s="186">
        <f t="shared" si="14"/>
        <v>0.041700000000005844</v>
      </c>
      <c r="F333" s="235">
        <f t="shared" si="17"/>
        <v>145.25061827303577</v>
      </c>
      <c r="G333" s="271">
        <f t="shared" si="18"/>
        <v>287.09000000000003</v>
      </c>
      <c r="H333" s="193">
        <v>22</v>
      </c>
      <c r="I333" s="191">
        <v>824.87</v>
      </c>
      <c r="J333" s="191">
        <v>537.78</v>
      </c>
    </row>
    <row r="334" spans="1:10" ht="23.25">
      <c r="A334" s="181"/>
      <c r="B334" s="193">
        <v>35</v>
      </c>
      <c r="C334" s="186">
        <v>85.0295</v>
      </c>
      <c r="D334" s="186">
        <v>85.0694</v>
      </c>
      <c r="E334" s="186">
        <f t="shared" si="14"/>
        <v>0.03990000000000293</v>
      </c>
      <c r="F334" s="235">
        <f t="shared" si="17"/>
        <v>123.18616857055552</v>
      </c>
      <c r="G334" s="271">
        <f t="shared" si="18"/>
        <v>323.9</v>
      </c>
      <c r="H334" s="193">
        <v>23</v>
      </c>
      <c r="I334" s="191">
        <v>822.04</v>
      </c>
      <c r="J334" s="191">
        <v>498.14</v>
      </c>
    </row>
    <row r="335" spans="1:10" ht="23.25">
      <c r="A335" s="181"/>
      <c r="B335" s="193">
        <v>36</v>
      </c>
      <c r="C335" s="186">
        <v>84.568</v>
      </c>
      <c r="D335" s="186">
        <v>84.6046</v>
      </c>
      <c r="E335" s="186">
        <f t="shared" si="14"/>
        <v>0.03660000000000707</v>
      </c>
      <c r="F335" s="235">
        <f t="shared" si="17"/>
        <v>118.73479318737087</v>
      </c>
      <c r="G335" s="271">
        <f t="shared" si="18"/>
        <v>308.25</v>
      </c>
      <c r="H335" s="193">
        <v>24</v>
      </c>
      <c r="I335" s="191">
        <v>872.78</v>
      </c>
      <c r="J335" s="191">
        <v>564.53</v>
      </c>
    </row>
    <row r="336" spans="1:10" ht="23.25">
      <c r="A336" s="181">
        <v>22480</v>
      </c>
      <c r="B336" s="193">
        <v>19</v>
      </c>
      <c r="C336" s="186">
        <v>88.9606</v>
      </c>
      <c r="D336" s="186">
        <v>88.9975</v>
      </c>
      <c r="E336" s="186">
        <f t="shared" si="14"/>
        <v>0.03690000000000282</v>
      </c>
      <c r="F336" s="235">
        <f t="shared" si="17"/>
        <v>121.26988300250699</v>
      </c>
      <c r="G336" s="271">
        <f t="shared" si="18"/>
        <v>304.28</v>
      </c>
      <c r="H336" s="193">
        <v>25</v>
      </c>
      <c r="I336" s="191">
        <v>882.74</v>
      </c>
      <c r="J336" s="191">
        <v>578.46</v>
      </c>
    </row>
    <row r="337" spans="1:10" ht="23.25">
      <c r="A337" s="181"/>
      <c r="B337" s="193">
        <v>20</v>
      </c>
      <c r="C337" s="186">
        <v>84.7056</v>
      </c>
      <c r="D337" s="186">
        <v>84.7552</v>
      </c>
      <c r="E337" s="186">
        <f t="shared" si="14"/>
        <v>0.04959999999999809</v>
      </c>
      <c r="F337" s="235">
        <f t="shared" si="17"/>
        <v>145.5911705999709</v>
      </c>
      <c r="G337" s="271">
        <f t="shared" si="18"/>
        <v>340.68000000000006</v>
      </c>
      <c r="H337" s="193">
        <v>26</v>
      </c>
      <c r="I337" s="191">
        <v>707.2</v>
      </c>
      <c r="J337" s="191">
        <v>366.52</v>
      </c>
    </row>
    <row r="338" spans="1:10" ht="23.25">
      <c r="A338" s="181"/>
      <c r="B338" s="193">
        <v>21</v>
      </c>
      <c r="C338" s="186">
        <v>86.4</v>
      </c>
      <c r="D338" s="186">
        <v>86.4446</v>
      </c>
      <c r="E338" s="186">
        <f t="shared" si="14"/>
        <v>0.04459999999998843</v>
      </c>
      <c r="F338" s="235">
        <f t="shared" si="17"/>
        <v>137.15902451022055</v>
      </c>
      <c r="G338" s="271">
        <f t="shared" si="18"/>
        <v>325.1700000000001</v>
      </c>
      <c r="H338" s="193">
        <v>27</v>
      </c>
      <c r="I338" s="191">
        <v>855.09</v>
      </c>
      <c r="J338" s="191">
        <v>529.92</v>
      </c>
    </row>
    <row r="339" spans="1:10" ht="23.25">
      <c r="A339" s="181">
        <v>22484</v>
      </c>
      <c r="B339" s="193">
        <v>22</v>
      </c>
      <c r="C339" s="186">
        <v>85.1569</v>
      </c>
      <c r="D339" s="186">
        <v>85.2232</v>
      </c>
      <c r="E339" s="186">
        <f t="shared" si="14"/>
        <v>0.06630000000001246</v>
      </c>
      <c r="F339" s="235">
        <f t="shared" si="17"/>
        <v>202.2513041091256</v>
      </c>
      <c r="G339" s="271">
        <f t="shared" si="18"/>
        <v>327.80999999999995</v>
      </c>
      <c r="H339" s="193">
        <v>28</v>
      </c>
      <c r="I339" s="191">
        <v>716.43</v>
      </c>
      <c r="J339" s="191">
        <v>388.62</v>
      </c>
    </row>
    <row r="340" spans="1:10" ht="23.25">
      <c r="A340" s="181"/>
      <c r="B340" s="193">
        <v>23</v>
      </c>
      <c r="C340" s="186">
        <v>87.7056</v>
      </c>
      <c r="D340" s="186">
        <v>87.7446</v>
      </c>
      <c r="E340" s="186">
        <f t="shared" si="14"/>
        <v>0.03900000000000148</v>
      </c>
      <c r="F340" s="235">
        <f t="shared" si="17"/>
        <v>145.641944880131</v>
      </c>
      <c r="G340" s="271">
        <f t="shared" si="18"/>
        <v>267.78</v>
      </c>
      <c r="H340" s="193">
        <v>29</v>
      </c>
      <c r="I340" s="191">
        <v>821.67</v>
      </c>
      <c r="J340" s="191">
        <v>553.89</v>
      </c>
    </row>
    <row r="341" spans="1:10" ht="23.25">
      <c r="A341" s="181"/>
      <c r="B341" s="193">
        <v>24</v>
      </c>
      <c r="C341" s="186">
        <v>88.1002</v>
      </c>
      <c r="D341" s="186">
        <v>88.1591</v>
      </c>
      <c r="E341" s="186">
        <f t="shared" si="14"/>
        <v>0.05889999999999418</v>
      </c>
      <c r="F341" s="235">
        <f t="shared" si="17"/>
        <v>178.24179149642663</v>
      </c>
      <c r="G341" s="271">
        <f t="shared" si="18"/>
        <v>330.45</v>
      </c>
      <c r="H341" s="193">
        <v>30</v>
      </c>
      <c r="I341" s="191">
        <v>777.99</v>
      </c>
      <c r="J341" s="191">
        <v>447.54</v>
      </c>
    </row>
    <row r="342" spans="1:10" ht="23.25">
      <c r="A342" s="181">
        <v>22487</v>
      </c>
      <c r="B342" s="193">
        <v>25</v>
      </c>
      <c r="C342" s="186">
        <v>87.0578</v>
      </c>
      <c r="D342" s="186">
        <v>87.1105</v>
      </c>
      <c r="E342" s="186">
        <f t="shared" si="14"/>
        <v>0.05270000000000152</v>
      </c>
      <c r="F342" s="235">
        <f t="shared" si="17"/>
        <v>187.05853121783807</v>
      </c>
      <c r="G342" s="271">
        <f t="shared" si="18"/>
        <v>281.73</v>
      </c>
      <c r="H342" s="193">
        <v>31</v>
      </c>
      <c r="I342" s="191">
        <v>801.08</v>
      </c>
      <c r="J342" s="191">
        <v>519.35</v>
      </c>
    </row>
    <row r="343" spans="1:10" ht="23.25">
      <c r="A343" s="181"/>
      <c r="B343" s="193">
        <v>26</v>
      </c>
      <c r="C343" s="186">
        <v>85.8575</v>
      </c>
      <c r="D343" s="186">
        <v>85.9181</v>
      </c>
      <c r="E343" s="186">
        <f t="shared" si="14"/>
        <v>0.06059999999999377</v>
      </c>
      <c r="F343" s="235">
        <f t="shared" si="17"/>
        <v>180.67978533092955</v>
      </c>
      <c r="G343" s="271">
        <f t="shared" si="18"/>
        <v>335.40000000000003</v>
      </c>
      <c r="H343" s="193">
        <v>32</v>
      </c>
      <c r="I343" s="191">
        <v>708.09</v>
      </c>
      <c r="J343" s="191">
        <v>372.69</v>
      </c>
    </row>
    <row r="344" spans="1:10" ht="23.25">
      <c r="A344" s="181"/>
      <c r="B344" s="193">
        <v>27</v>
      </c>
      <c r="C344" s="186">
        <v>86.3395</v>
      </c>
      <c r="D344" s="186">
        <v>86.3959</v>
      </c>
      <c r="E344" s="186">
        <f t="shared" si="14"/>
        <v>0.05639999999999645</v>
      </c>
      <c r="F344" s="235">
        <f t="shared" si="17"/>
        <v>188.7487031893058</v>
      </c>
      <c r="G344" s="271">
        <f t="shared" si="18"/>
        <v>298.80999999999995</v>
      </c>
      <c r="H344" s="193">
        <v>33</v>
      </c>
      <c r="I344" s="191">
        <v>686.81</v>
      </c>
      <c r="J344" s="191">
        <v>388</v>
      </c>
    </row>
    <row r="345" spans="1:10" ht="23.25">
      <c r="A345" s="181">
        <v>22511</v>
      </c>
      <c r="B345" s="193">
        <v>1</v>
      </c>
      <c r="C345" s="186">
        <v>85.4434</v>
      </c>
      <c r="D345" s="186">
        <v>85.6796</v>
      </c>
      <c r="E345" s="186">
        <f t="shared" si="14"/>
        <v>0.23619999999999663</v>
      </c>
      <c r="F345" s="235">
        <f t="shared" si="17"/>
        <v>749.1515747407042</v>
      </c>
      <c r="G345" s="271">
        <f t="shared" si="18"/>
        <v>315.29</v>
      </c>
      <c r="H345" s="193">
        <v>34</v>
      </c>
      <c r="I345" s="191">
        <v>663.98</v>
      </c>
      <c r="J345" s="191">
        <v>348.69</v>
      </c>
    </row>
    <row r="346" spans="1:10" ht="23.25">
      <c r="A346" s="181"/>
      <c r="B346" s="193">
        <v>2</v>
      </c>
      <c r="C346" s="186">
        <v>87.5205</v>
      </c>
      <c r="D346" s="186">
        <v>87.8237</v>
      </c>
      <c r="E346" s="186">
        <f t="shared" si="14"/>
        <v>0.3032000000000039</v>
      </c>
      <c r="F346" s="235">
        <f t="shared" si="17"/>
        <v>1027.6920991085783</v>
      </c>
      <c r="G346" s="271">
        <f t="shared" si="18"/>
        <v>295.03000000000003</v>
      </c>
      <c r="H346" s="193">
        <v>35</v>
      </c>
      <c r="I346" s="191">
        <v>797.44</v>
      </c>
      <c r="J346" s="191">
        <v>502.41</v>
      </c>
    </row>
    <row r="347" spans="1:10" ht="23.25">
      <c r="A347" s="181"/>
      <c r="B347" s="193">
        <v>3</v>
      </c>
      <c r="C347" s="186">
        <v>85.9159</v>
      </c>
      <c r="D347" s="186">
        <v>86.2369</v>
      </c>
      <c r="E347" s="186">
        <f t="shared" si="14"/>
        <v>0.32100000000001216</v>
      </c>
      <c r="F347" s="235">
        <f t="shared" si="17"/>
        <v>1003.1250000000382</v>
      </c>
      <c r="G347" s="271">
        <f t="shared" si="18"/>
        <v>319.99999999999994</v>
      </c>
      <c r="H347" s="193">
        <v>36</v>
      </c>
      <c r="I347" s="191">
        <v>654.66</v>
      </c>
      <c r="J347" s="191">
        <v>334.66</v>
      </c>
    </row>
    <row r="348" spans="1:10" ht="23.25">
      <c r="A348" s="181">
        <v>22514</v>
      </c>
      <c r="B348" s="193">
        <v>4</v>
      </c>
      <c r="C348" s="186">
        <v>85.056</v>
      </c>
      <c r="D348" s="186">
        <v>85.2106</v>
      </c>
      <c r="E348" s="186">
        <f t="shared" si="14"/>
        <v>0.15460000000000207</v>
      </c>
      <c r="F348" s="235">
        <f t="shared" si="17"/>
        <v>471.2552581844847</v>
      </c>
      <c r="G348" s="271">
        <f t="shared" si="18"/>
        <v>328.06</v>
      </c>
      <c r="H348" s="193">
        <v>37</v>
      </c>
      <c r="I348" s="191">
        <v>836.63</v>
      </c>
      <c r="J348" s="191">
        <v>508.57</v>
      </c>
    </row>
    <row r="349" spans="1:10" ht="23.25">
      <c r="A349" s="181"/>
      <c r="B349" s="193">
        <v>5</v>
      </c>
      <c r="C349" s="186">
        <v>85.0502</v>
      </c>
      <c r="D349" s="186">
        <v>85.194</v>
      </c>
      <c r="E349" s="186">
        <f t="shared" si="14"/>
        <v>0.14379999999999882</v>
      </c>
      <c r="F349" s="235">
        <f t="shared" si="17"/>
        <v>500.69637883007954</v>
      </c>
      <c r="G349" s="271">
        <f t="shared" si="18"/>
        <v>287.19999999999993</v>
      </c>
      <c r="H349" s="193">
        <v>38</v>
      </c>
      <c r="I349" s="191">
        <v>840.29</v>
      </c>
      <c r="J349" s="191">
        <v>553.09</v>
      </c>
    </row>
    <row r="350" spans="1:10" ht="23.25">
      <c r="A350" s="181"/>
      <c r="B350" s="193">
        <v>6</v>
      </c>
      <c r="C350" s="186">
        <v>87.3899</v>
      </c>
      <c r="D350" s="186">
        <v>87.5418</v>
      </c>
      <c r="E350" s="186">
        <f t="shared" si="14"/>
        <v>0.1518999999999977</v>
      </c>
      <c r="F350" s="235">
        <f t="shared" si="17"/>
        <v>503.31345261762004</v>
      </c>
      <c r="G350" s="271">
        <f t="shared" si="18"/>
        <v>301.79999999999995</v>
      </c>
      <c r="H350" s="193">
        <v>39</v>
      </c>
      <c r="I350" s="191">
        <v>825.02</v>
      </c>
      <c r="J350" s="191">
        <v>523.22</v>
      </c>
    </row>
    <row r="351" spans="1:10" ht="23.25">
      <c r="A351" s="181">
        <v>22520</v>
      </c>
      <c r="B351" s="193">
        <v>7</v>
      </c>
      <c r="C351" s="186">
        <v>86.4595</v>
      </c>
      <c r="D351" s="186">
        <v>86.4904</v>
      </c>
      <c r="E351" s="186">
        <f t="shared" si="14"/>
        <v>0.03089999999998838</v>
      </c>
      <c r="F351" s="235">
        <f t="shared" si="17"/>
        <v>103.75742923336485</v>
      </c>
      <c r="G351" s="271">
        <f t="shared" si="18"/>
        <v>297.80999999999995</v>
      </c>
      <c r="H351" s="193">
        <v>40</v>
      </c>
      <c r="I351" s="191">
        <v>847.64</v>
      </c>
      <c r="J351" s="191">
        <v>549.83</v>
      </c>
    </row>
    <row r="352" spans="1:10" ht="23.25">
      <c r="A352" s="181"/>
      <c r="B352" s="193">
        <v>8</v>
      </c>
      <c r="C352" s="186">
        <v>84.8018</v>
      </c>
      <c r="D352" s="186">
        <v>84.8349</v>
      </c>
      <c r="E352" s="186">
        <f t="shared" si="14"/>
        <v>0.03310000000000457</v>
      </c>
      <c r="F352" s="235">
        <f t="shared" si="17"/>
        <v>97.23568637820443</v>
      </c>
      <c r="G352" s="271">
        <f t="shared" si="18"/>
        <v>340.40999999999997</v>
      </c>
      <c r="H352" s="193">
        <v>41</v>
      </c>
      <c r="I352" s="191">
        <v>693.89</v>
      </c>
      <c r="J352" s="191">
        <v>353.48</v>
      </c>
    </row>
    <row r="353" spans="1:10" ht="23.25">
      <c r="A353" s="181"/>
      <c r="B353" s="193">
        <v>9</v>
      </c>
      <c r="C353" s="186">
        <v>87.6944</v>
      </c>
      <c r="D353" s="186">
        <v>87.72</v>
      </c>
      <c r="E353" s="186">
        <f t="shared" si="14"/>
        <v>0.02559999999999718</v>
      </c>
      <c r="F353" s="235">
        <f t="shared" si="17"/>
        <v>87.57525998904346</v>
      </c>
      <c r="G353" s="271">
        <f t="shared" si="18"/>
        <v>292.31999999999994</v>
      </c>
      <c r="H353" s="193">
        <v>42</v>
      </c>
      <c r="I353" s="191">
        <v>835.3</v>
      </c>
      <c r="J353" s="191">
        <v>542.98</v>
      </c>
    </row>
    <row r="354" spans="1:10" ht="23.25">
      <c r="A354" s="181">
        <v>22527</v>
      </c>
      <c r="B354" s="193">
        <v>28</v>
      </c>
      <c r="C354" s="186">
        <v>87.2367</v>
      </c>
      <c r="D354" s="186">
        <v>87.2461</v>
      </c>
      <c r="E354" s="186">
        <f t="shared" si="14"/>
        <v>0.009399999999999409</v>
      </c>
      <c r="F354" s="235">
        <f t="shared" si="17"/>
        <v>31.23961448986178</v>
      </c>
      <c r="G354" s="271">
        <f t="shared" si="18"/>
        <v>300.9</v>
      </c>
      <c r="H354" s="193">
        <v>43</v>
      </c>
      <c r="I354" s="191">
        <v>854.66</v>
      </c>
      <c r="J354" s="191">
        <v>553.76</v>
      </c>
    </row>
    <row r="355" spans="1:10" ht="23.25">
      <c r="A355" s="181"/>
      <c r="B355" s="193">
        <v>29</v>
      </c>
      <c r="C355" s="186">
        <v>85.2599</v>
      </c>
      <c r="D355" s="186">
        <v>85.2733</v>
      </c>
      <c r="E355" s="186">
        <f t="shared" si="14"/>
        <v>0.013400000000004297</v>
      </c>
      <c r="F355" s="235">
        <f t="shared" si="17"/>
        <v>39.80868066903626</v>
      </c>
      <c r="G355" s="271">
        <f t="shared" si="18"/>
        <v>336.61000000000007</v>
      </c>
      <c r="H355" s="193">
        <v>44</v>
      </c>
      <c r="I355" s="191">
        <v>674.2</v>
      </c>
      <c r="J355" s="191">
        <v>337.59</v>
      </c>
    </row>
    <row r="356" spans="1:10" ht="23.25">
      <c r="A356" s="181"/>
      <c r="B356" s="193">
        <v>30</v>
      </c>
      <c r="C356" s="186">
        <v>84.9829</v>
      </c>
      <c r="D356" s="186">
        <v>84.9971</v>
      </c>
      <c r="E356" s="186">
        <f t="shared" si="14"/>
        <v>0.014200000000002433</v>
      </c>
      <c r="F356" s="235">
        <f t="shared" si="17"/>
        <v>41.403038166610585</v>
      </c>
      <c r="G356" s="271">
        <f t="shared" si="18"/>
        <v>342.97</v>
      </c>
      <c r="H356" s="193">
        <v>45</v>
      </c>
      <c r="I356" s="191">
        <v>703.23</v>
      </c>
      <c r="J356" s="191">
        <v>360.26</v>
      </c>
    </row>
    <row r="357" spans="1:10" ht="23.25">
      <c r="A357" s="181">
        <v>22542</v>
      </c>
      <c r="B357" s="193">
        <v>31</v>
      </c>
      <c r="C357" s="186">
        <v>84.9015</v>
      </c>
      <c r="D357" s="186">
        <v>85.4587</v>
      </c>
      <c r="E357" s="186">
        <f t="shared" si="14"/>
        <v>0.5571999999999946</v>
      </c>
      <c r="F357" s="235">
        <f t="shared" si="17"/>
        <v>1831.6294664869483</v>
      </c>
      <c r="G357" s="271">
        <f t="shared" si="18"/>
        <v>304.21000000000004</v>
      </c>
      <c r="H357" s="193">
        <v>46</v>
      </c>
      <c r="I357" s="191">
        <v>838.02</v>
      </c>
      <c r="J357" s="191">
        <v>533.81</v>
      </c>
    </row>
    <row r="358" spans="1:10" ht="23.25">
      <c r="A358" s="181"/>
      <c r="B358" s="193">
        <v>32</v>
      </c>
      <c r="C358" s="186">
        <v>85.0354</v>
      </c>
      <c r="D358" s="186">
        <v>85.5775</v>
      </c>
      <c r="E358" s="186">
        <f t="shared" si="14"/>
        <v>0.5421000000000049</v>
      </c>
      <c r="F358" s="235">
        <f t="shared" si="17"/>
        <v>1799.3228890069204</v>
      </c>
      <c r="G358" s="271">
        <f t="shared" si="18"/>
        <v>301.28</v>
      </c>
      <c r="H358" s="193">
        <v>47</v>
      </c>
      <c r="I358" s="191">
        <v>830.6</v>
      </c>
      <c r="J358" s="191">
        <v>529.32</v>
      </c>
    </row>
    <row r="359" spans="1:10" ht="23.25">
      <c r="A359" s="181"/>
      <c r="B359" s="193">
        <v>33</v>
      </c>
      <c r="C359" s="186">
        <v>86.0034</v>
      </c>
      <c r="D359" s="186">
        <v>86.6496</v>
      </c>
      <c r="E359" s="186">
        <f aca="true" t="shared" si="19" ref="E359:E398">D359-C359</f>
        <v>0.6462000000000074</v>
      </c>
      <c r="F359" s="235">
        <f t="shared" si="17"/>
        <v>1840.8683018545637</v>
      </c>
      <c r="G359" s="271">
        <f t="shared" si="18"/>
        <v>351.03</v>
      </c>
      <c r="H359" s="193">
        <v>48</v>
      </c>
      <c r="I359" s="191">
        <v>724.29</v>
      </c>
      <c r="J359" s="191">
        <v>373.26</v>
      </c>
    </row>
    <row r="360" spans="1:10" ht="23.25">
      <c r="A360" s="181">
        <v>22542</v>
      </c>
      <c r="B360" s="193">
        <v>34</v>
      </c>
      <c r="C360" s="186">
        <v>83.757</v>
      </c>
      <c r="D360" s="186">
        <v>84.2558</v>
      </c>
      <c r="E360" s="186">
        <f t="shared" si="19"/>
        <v>0.4987999999999886</v>
      </c>
      <c r="F360" s="235">
        <f t="shared" si="17"/>
        <v>1794.631934949948</v>
      </c>
      <c r="G360" s="271">
        <f t="shared" si="18"/>
        <v>277.94000000000005</v>
      </c>
      <c r="H360" s="193">
        <v>49</v>
      </c>
      <c r="I360" s="191">
        <v>841.86</v>
      </c>
      <c r="J360" s="191">
        <v>563.92</v>
      </c>
    </row>
    <row r="361" spans="1:10" ht="23.25">
      <c r="A361" s="181"/>
      <c r="B361" s="193">
        <v>35</v>
      </c>
      <c r="C361" s="186">
        <v>85.055</v>
      </c>
      <c r="D361" s="186">
        <v>85.6352</v>
      </c>
      <c r="E361" s="186">
        <f t="shared" si="19"/>
        <v>0.5801999999999907</v>
      </c>
      <c r="F361" s="235">
        <f t="shared" si="17"/>
        <v>1831.4972063511814</v>
      </c>
      <c r="G361" s="271">
        <f t="shared" si="18"/>
        <v>316.78999999999996</v>
      </c>
      <c r="H361" s="193">
        <v>50</v>
      </c>
      <c r="I361" s="191">
        <v>856.99</v>
      </c>
      <c r="J361" s="191">
        <v>540.2</v>
      </c>
    </row>
    <row r="362" spans="1:10" ht="23.25">
      <c r="A362" s="181"/>
      <c r="B362" s="193">
        <v>36</v>
      </c>
      <c r="C362" s="186">
        <v>84.5834</v>
      </c>
      <c r="D362" s="186">
        <v>85.1264</v>
      </c>
      <c r="E362" s="186">
        <f t="shared" si="19"/>
        <v>0.5430000000000064</v>
      </c>
      <c r="F362" s="235">
        <f t="shared" si="17"/>
        <v>1777.0069051281425</v>
      </c>
      <c r="G362" s="271">
        <f t="shared" si="18"/>
        <v>305.56999999999994</v>
      </c>
      <c r="H362" s="193">
        <v>51</v>
      </c>
      <c r="I362" s="191">
        <v>857.56</v>
      </c>
      <c r="J362" s="191">
        <v>551.99</v>
      </c>
    </row>
    <row r="363" spans="1:10" ht="23.25">
      <c r="A363" s="181">
        <v>22557</v>
      </c>
      <c r="B363" s="193">
        <v>28</v>
      </c>
      <c r="C363" s="186">
        <v>87.2275</v>
      </c>
      <c r="D363" s="186">
        <v>87.4248</v>
      </c>
      <c r="E363" s="186">
        <f t="shared" si="19"/>
        <v>0.19729999999999848</v>
      </c>
      <c r="F363" s="235">
        <f t="shared" si="17"/>
        <v>611.2711838150959</v>
      </c>
      <c r="G363" s="271">
        <f t="shared" si="18"/>
        <v>322.77</v>
      </c>
      <c r="H363" s="193">
        <v>52</v>
      </c>
      <c r="I363" s="191">
        <v>795</v>
      </c>
      <c r="J363" s="191">
        <v>472.23</v>
      </c>
    </row>
    <row r="364" spans="1:10" ht="23.25">
      <c r="A364" s="181"/>
      <c r="B364" s="193">
        <v>29</v>
      </c>
      <c r="C364" s="186">
        <v>85.2653</v>
      </c>
      <c r="D364" s="186">
        <v>85.4597</v>
      </c>
      <c r="E364" s="186">
        <f t="shared" si="19"/>
        <v>0.19440000000000168</v>
      </c>
      <c r="F364" s="235">
        <f t="shared" si="17"/>
        <v>657.0897414230241</v>
      </c>
      <c r="G364" s="271">
        <f t="shared" si="18"/>
        <v>295.85</v>
      </c>
      <c r="H364" s="193">
        <v>53</v>
      </c>
      <c r="I364" s="191">
        <v>830.49</v>
      </c>
      <c r="J364" s="191">
        <v>534.64</v>
      </c>
    </row>
    <row r="365" spans="1:10" ht="23.25">
      <c r="A365" s="181"/>
      <c r="B365" s="193">
        <v>30</v>
      </c>
      <c r="C365" s="186">
        <v>84.991</v>
      </c>
      <c r="D365" s="186">
        <v>85.1921</v>
      </c>
      <c r="E365" s="186">
        <f t="shared" si="19"/>
        <v>0.20109999999999673</v>
      </c>
      <c r="F365" s="235">
        <f t="shared" si="17"/>
        <v>674.198739439442</v>
      </c>
      <c r="G365" s="271">
        <f t="shared" si="18"/>
        <v>298.28</v>
      </c>
      <c r="H365" s="193">
        <v>54</v>
      </c>
      <c r="I365" s="191">
        <v>845.6</v>
      </c>
      <c r="J365" s="191">
        <v>547.32</v>
      </c>
    </row>
    <row r="366" spans="1:10" ht="23.25">
      <c r="A366" s="181">
        <v>22565</v>
      </c>
      <c r="B366" s="193">
        <v>31</v>
      </c>
      <c r="C366" s="186">
        <v>84.873</v>
      </c>
      <c r="D366" s="186">
        <v>84.9488</v>
      </c>
      <c r="E366" s="186">
        <f t="shared" si="19"/>
        <v>0.07580000000000098</v>
      </c>
      <c r="F366" s="235">
        <f t="shared" si="17"/>
        <v>249.90109455361002</v>
      </c>
      <c r="G366" s="271">
        <f t="shared" si="18"/>
        <v>303.31999999999994</v>
      </c>
      <c r="H366" s="193">
        <v>55</v>
      </c>
      <c r="I366" s="191">
        <v>836.41</v>
      </c>
      <c r="J366" s="191">
        <v>533.09</v>
      </c>
    </row>
    <row r="367" spans="1:10" ht="23.25">
      <c r="A367" s="181"/>
      <c r="B367" s="193">
        <v>32</v>
      </c>
      <c r="C367" s="186">
        <v>85.0185</v>
      </c>
      <c r="D367" s="186">
        <v>85.0997</v>
      </c>
      <c r="E367" s="186">
        <f t="shared" si="19"/>
        <v>0.0811999999999955</v>
      </c>
      <c r="F367" s="235">
        <f t="shared" si="17"/>
        <v>262.32473993666576</v>
      </c>
      <c r="G367" s="271">
        <f t="shared" si="18"/>
        <v>309.53999999999996</v>
      </c>
      <c r="H367" s="193">
        <v>56</v>
      </c>
      <c r="I367" s="191">
        <v>772.4</v>
      </c>
      <c r="J367" s="191">
        <v>462.86</v>
      </c>
    </row>
    <row r="368" spans="1:10" ht="23.25">
      <c r="A368" s="181"/>
      <c r="B368" s="193">
        <v>33</v>
      </c>
      <c r="C368" s="186">
        <v>85.9771</v>
      </c>
      <c r="D368" s="186">
        <v>86.0737</v>
      </c>
      <c r="E368" s="186">
        <f t="shared" si="19"/>
        <v>0.09660000000000935</v>
      </c>
      <c r="F368" s="235">
        <f t="shared" si="17"/>
        <v>283.9923563134186</v>
      </c>
      <c r="G368" s="271">
        <f t="shared" si="18"/>
        <v>340.15</v>
      </c>
      <c r="H368" s="193">
        <v>57</v>
      </c>
      <c r="I368" s="191">
        <v>583.56</v>
      </c>
      <c r="J368" s="191">
        <v>243.41</v>
      </c>
    </row>
    <row r="369" spans="1:10" ht="23.25">
      <c r="A369" s="181">
        <v>22570</v>
      </c>
      <c r="B369" s="193">
        <v>34</v>
      </c>
      <c r="C369" s="186">
        <v>83.7368</v>
      </c>
      <c r="D369" s="186">
        <v>83.7522</v>
      </c>
      <c r="E369" s="186">
        <f t="shared" si="19"/>
        <v>0.015399999999999636</v>
      </c>
      <c r="F369" s="235">
        <f t="shared" si="17"/>
        <v>47.47225647348839</v>
      </c>
      <c r="G369" s="271">
        <f t="shared" si="18"/>
        <v>324.40000000000003</v>
      </c>
      <c r="H369" s="193">
        <v>58</v>
      </c>
      <c r="I369" s="191">
        <v>702.61</v>
      </c>
      <c r="J369" s="191">
        <v>378.21</v>
      </c>
    </row>
    <row r="370" spans="1:10" ht="23.25">
      <c r="A370" s="181"/>
      <c r="B370" s="193">
        <v>35</v>
      </c>
      <c r="C370" s="186">
        <v>85.0396</v>
      </c>
      <c r="D370" s="186">
        <v>85.0533</v>
      </c>
      <c r="E370" s="186">
        <f t="shared" si="19"/>
        <v>0.013700000000000045</v>
      </c>
      <c r="F370" s="235">
        <f t="shared" si="17"/>
        <v>51.9588880039445</v>
      </c>
      <c r="G370" s="271">
        <f t="shared" si="18"/>
        <v>263.66999999999996</v>
      </c>
      <c r="H370" s="193">
        <v>59</v>
      </c>
      <c r="I370" s="191">
        <v>782.88</v>
      </c>
      <c r="J370" s="191">
        <v>519.21</v>
      </c>
    </row>
    <row r="371" spans="1:10" ht="23.25">
      <c r="A371" s="181"/>
      <c r="B371" s="193">
        <v>36</v>
      </c>
      <c r="C371" s="186">
        <v>84.5786</v>
      </c>
      <c r="D371" s="186">
        <v>84.5932</v>
      </c>
      <c r="E371" s="186">
        <f t="shared" si="19"/>
        <v>0.0146000000000015</v>
      </c>
      <c r="F371" s="235">
        <f t="shared" si="17"/>
        <v>49.01960784314229</v>
      </c>
      <c r="G371" s="271">
        <f t="shared" si="18"/>
        <v>297.84000000000003</v>
      </c>
      <c r="H371" s="193">
        <v>60</v>
      </c>
      <c r="I371" s="191">
        <v>824.44</v>
      </c>
      <c r="J371" s="191">
        <v>526.6</v>
      </c>
    </row>
    <row r="372" spans="1:10" ht="23.25">
      <c r="A372" s="181">
        <v>22591</v>
      </c>
      <c r="B372" s="193">
        <v>28</v>
      </c>
      <c r="C372" s="186">
        <v>87.2016</v>
      </c>
      <c r="D372" s="186">
        <v>87.2114</v>
      </c>
      <c r="E372" s="186">
        <f t="shared" si="19"/>
        <v>0.009799999999998477</v>
      </c>
      <c r="F372" s="235">
        <f t="shared" si="17"/>
        <v>29.11294634899434</v>
      </c>
      <c r="G372" s="271">
        <f t="shared" si="18"/>
        <v>336.62000000000006</v>
      </c>
      <c r="H372" s="193">
        <v>61</v>
      </c>
      <c r="I372" s="191">
        <v>654.08</v>
      </c>
      <c r="J372" s="191">
        <v>317.46</v>
      </c>
    </row>
    <row r="373" spans="1:10" ht="23.25">
      <c r="A373" s="181"/>
      <c r="B373" s="193">
        <v>29</v>
      </c>
      <c r="C373" s="186">
        <v>85.2308</v>
      </c>
      <c r="D373" s="186">
        <v>85.2411</v>
      </c>
      <c r="E373" s="186">
        <f t="shared" si="19"/>
        <v>0.010300000000000864</v>
      </c>
      <c r="F373" s="235">
        <f t="shared" si="17"/>
        <v>27.491592377090868</v>
      </c>
      <c r="G373" s="271">
        <f t="shared" si="18"/>
        <v>374.65999999999997</v>
      </c>
      <c r="H373" s="193">
        <v>62</v>
      </c>
      <c r="I373" s="191">
        <v>709.02</v>
      </c>
      <c r="J373" s="191">
        <v>334.36</v>
      </c>
    </row>
    <row r="374" spans="1:10" ht="23.25">
      <c r="A374" s="181"/>
      <c r="B374" s="193">
        <v>30</v>
      </c>
      <c r="C374" s="186">
        <v>84.9773</v>
      </c>
      <c r="D374" s="186">
        <v>84.9904</v>
      </c>
      <c r="E374" s="186">
        <f t="shared" si="19"/>
        <v>0.013099999999994338</v>
      </c>
      <c r="F374" s="235">
        <f t="shared" si="17"/>
        <v>36.81119509931813</v>
      </c>
      <c r="G374" s="271">
        <f t="shared" si="18"/>
        <v>355.86999999999995</v>
      </c>
      <c r="H374" s="193">
        <v>63</v>
      </c>
      <c r="I374" s="191">
        <v>731.31</v>
      </c>
      <c r="J374" s="191">
        <v>375.44</v>
      </c>
    </row>
    <row r="375" spans="1:10" ht="23.25">
      <c r="A375" s="181">
        <v>22598</v>
      </c>
      <c r="B375" s="193">
        <v>31</v>
      </c>
      <c r="C375" s="186">
        <v>84.8721</v>
      </c>
      <c r="D375" s="186">
        <v>84.895</v>
      </c>
      <c r="E375" s="186">
        <f t="shared" si="19"/>
        <v>0.022899999999992815</v>
      </c>
      <c r="F375" s="235">
        <f t="shared" si="17"/>
        <v>66.38450834877324</v>
      </c>
      <c r="G375" s="271">
        <f t="shared" si="18"/>
        <v>344.96</v>
      </c>
      <c r="H375" s="193">
        <v>64</v>
      </c>
      <c r="I375" s="191">
        <v>703.28</v>
      </c>
      <c r="J375" s="191">
        <v>358.32</v>
      </c>
    </row>
    <row r="376" spans="1:10" ht="23.25">
      <c r="A376" s="181"/>
      <c r="B376" s="193">
        <v>32</v>
      </c>
      <c r="C376" s="186">
        <v>85.0275</v>
      </c>
      <c r="D376" s="186">
        <v>85.0537</v>
      </c>
      <c r="E376" s="186">
        <f t="shared" si="19"/>
        <v>0.026200000000002888</v>
      </c>
      <c r="F376" s="235">
        <f aca="true" t="shared" si="20" ref="F376:F408">((10^6)*E376/G376)</f>
        <v>72.75554691622806</v>
      </c>
      <c r="G376" s="271">
        <f t="shared" si="18"/>
        <v>360.11</v>
      </c>
      <c r="H376" s="193">
        <v>65</v>
      </c>
      <c r="I376" s="191">
        <v>714.49</v>
      </c>
      <c r="J376" s="191">
        <v>354.38</v>
      </c>
    </row>
    <row r="377" spans="1:10" ht="23.25">
      <c r="A377" s="181"/>
      <c r="B377" s="193">
        <v>33</v>
      </c>
      <c r="C377" s="186">
        <v>85.9848</v>
      </c>
      <c r="D377" s="186">
        <v>86.0048</v>
      </c>
      <c r="E377" s="186">
        <f t="shared" si="19"/>
        <v>0.01999999999999602</v>
      </c>
      <c r="F377" s="235">
        <f t="shared" si="20"/>
        <v>62.819989320589315</v>
      </c>
      <c r="G377" s="271">
        <f t="shared" si="18"/>
        <v>318.37</v>
      </c>
      <c r="H377" s="193">
        <v>66</v>
      </c>
      <c r="I377" s="191">
        <v>839.58</v>
      </c>
      <c r="J377" s="191">
        <v>521.21</v>
      </c>
    </row>
    <row r="378" spans="1:10" ht="23.25">
      <c r="A378" s="181">
        <v>22604</v>
      </c>
      <c r="B378" s="193">
        <v>34</v>
      </c>
      <c r="C378" s="186">
        <v>83.7412</v>
      </c>
      <c r="D378" s="186">
        <v>83.7574</v>
      </c>
      <c r="E378" s="186">
        <f t="shared" si="19"/>
        <v>0.016199999999997772</v>
      </c>
      <c r="F378" s="235">
        <f t="shared" si="20"/>
        <v>45.83651642474541</v>
      </c>
      <c r="G378" s="271">
        <f t="shared" si="18"/>
        <v>353.43</v>
      </c>
      <c r="H378" s="193">
        <v>67</v>
      </c>
      <c r="I378" s="191">
        <v>693.5</v>
      </c>
      <c r="J378" s="191">
        <v>340.07</v>
      </c>
    </row>
    <row r="379" spans="1:10" ht="23.25">
      <c r="A379" s="181"/>
      <c r="B379" s="193">
        <v>35</v>
      </c>
      <c r="C379" s="186">
        <v>85.0234</v>
      </c>
      <c r="D379" s="186">
        <v>85.0345</v>
      </c>
      <c r="E379" s="186">
        <f t="shared" si="19"/>
        <v>0.011099999999999</v>
      </c>
      <c r="F379" s="235">
        <f t="shared" si="20"/>
        <v>35.5746426511089</v>
      </c>
      <c r="G379" s="271">
        <f t="shared" si="18"/>
        <v>312.02</v>
      </c>
      <c r="H379" s="193">
        <v>68</v>
      </c>
      <c r="I379" s="191">
        <v>848.63</v>
      </c>
      <c r="J379" s="191">
        <v>536.61</v>
      </c>
    </row>
    <row r="380" spans="1:10" ht="23.25">
      <c r="A380" s="181"/>
      <c r="B380" s="193">
        <v>36</v>
      </c>
      <c r="C380" s="186">
        <v>84.5951</v>
      </c>
      <c r="D380" s="186">
        <v>84.6091</v>
      </c>
      <c r="E380" s="186">
        <f t="shared" si="19"/>
        <v>0.013999999999995794</v>
      </c>
      <c r="F380" s="235">
        <f t="shared" si="20"/>
        <v>46.887035734605305</v>
      </c>
      <c r="G380" s="271">
        <f t="shared" si="18"/>
        <v>298.5899999999999</v>
      </c>
      <c r="H380" s="193">
        <v>69</v>
      </c>
      <c r="I380" s="191">
        <v>831.92</v>
      </c>
      <c r="J380" s="191">
        <v>533.33</v>
      </c>
    </row>
    <row r="381" spans="1:10" ht="23.25">
      <c r="A381" s="181">
        <v>22618</v>
      </c>
      <c r="B381" s="193">
        <v>28</v>
      </c>
      <c r="C381" s="186">
        <v>87.2042</v>
      </c>
      <c r="D381" s="186">
        <v>87.2046</v>
      </c>
      <c r="E381" s="186">
        <f t="shared" si="19"/>
        <v>0.00039999999999906777</v>
      </c>
      <c r="F381" s="235">
        <f t="shared" si="20"/>
        <v>1.3366303548722442</v>
      </c>
      <c r="G381" s="271">
        <f t="shared" si="18"/>
        <v>299.26</v>
      </c>
      <c r="H381" s="193">
        <v>70</v>
      </c>
      <c r="I381" s="201">
        <v>850.66</v>
      </c>
      <c r="J381" s="191">
        <v>551.4</v>
      </c>
    </row>
    <row r="382" spans="1:10" ht="23.25">
      <c r="A382" s="181"/>
      <c r="B382" s="193">
        <v>29</v>
      </c>
      <c r="C382" s="186">
        <v>85.2839</v>
      </c>
      <c r="D382" s="186">
        <v>85.2856</v>
      </c>
      <c r="E382" s="186">
        <f t="shared" si="19"/>
        <v>0.0016999999999995907</v>
      </c>
      <c r="F382" s="235">
        <f t="shared" si="20"/>
        <v>5.4167728778982625</v>
      </c>
      <c r="G382" s="271">
        <f t="shared" si="18"/>
        <v>313.84000000000003</v>
      </c>
      <c r="H382" s="193">
        <v>71</v>
      </c>
      <c r="I382" s="191">
        <v>804.86</v>
      </c>
      <c r="J382" s="191">
        <v>491.02</v>
      </c>
    </row>
    <row r="383" spans="1:10" ht="23.25">
      <c r="A383" s="181"/>
      <c r="B383" s="193">
        <v>30</v>
      </c>
      <c r="C383" s="186">
        <v>85.0081</v>
      </c>
      <c r="D383" s="186">
        <v>85.0187</v>
      </c>
      <c r="E383" s="186">
        <f t="shared" si="19"/>
        <v>0.010599999999996612</v>
      </c>
      <c r="F383" s="235">
        <f t="shared" si="20"/>
        <v>30.39688001834312</v>
      </c>
      <c r="G383" s="271">
        <f t="shared" si="18"/>
        <v>348.72</v>
      </c>
      <c r="H383" s="193">
        <v>72</v>
      </c>
      <c r="I383" s="191">
        <v>704.69</v>
      </c>
      <c r="J383" s="191">
        <v>355.97</v>
      </c>
    </row>
    <row r="384" spans="1:10" ht="23.25">
      <c r="A384" s="181">
        <v>22626</v>
      </c>
      <c r="B384" s="193">
        <v>31</v>
      </c>
      <c r="C384" s="186">
        <v>84.9065</v>
      </c>
      <c r="D384" s="186">
        <v>84.9093</v>
      </c>
      <c r="E384" s="186">
        <f t="shared" si="19"/>
        <v>0.0028000000000076852</v>
      </c>
      <c r="F384" s="235">
        <f t="shared" si="20"/>
        <v>10.853975268471856</v>
      </c>
      <c r="G384" s="271">
        <f t="shared" si="18"/>
        <v>257.97</v>
      </c>
      <c r="H384" s="193">
        <v>73</v>
      </c>
      <c r="I384" s="191">
        <v>818.35</v>
      </c>
      <c r="J384" s="191">
        <v>560.38</v>
      </c>
    </row>
    <row r="385" spans="1:10" ht="23.25">
      <c r="A385" s="181"/>
      <c r="B385" s="193">
        <v>32</v>
      </c>
      <c r="C385" s="186">
        <v>85.0531</v>
      </c>
      <c r="D385" s="186">
        <v>85.0596</v>
      </c>
      <c r="E385" s="186">
        <f t="shared" si="19"/>
        <v>0.006500000000002615</v>
      </c>
      <c r="F385" s="235">
        <f t="shared" si="20"/>
        <v>21.724598930490025</v>
      </c>
      <c r="G385" s="271">
        <f t="shared" si="18"/>
        <v>299.2</v>
      </c>
      <c r="H385" s="193">
        <v>74</v>
      </c>
      <c r="I385" s="191">
        <v>791.54</v>
      </c>
      <c r="J385" s="191">
        <v>492.34</v>
      </c>
    </row>
    <row r="386" spans="1:10" ht="23.25">
      <c r="A386" s="181"/>
      <c r="B386" s="193">
        <v>33</v>
      </c>
      <c r="C386" s="186">
        <v>86.0256</v>
      </c>
      <c r="D386" s="186">
        <v>86.0259</v>
      </c>
      <c r="E386" s="186">
        <f t="shared" si="19"/>
        <v>0.0002999999999957481</v>
      </c>
      <c r="F386" s="235">
        <f t="shared" si="20"/>
        <v>1.1257880516201895</v>
      </c>
      <c r="G386" s="271">
        <f t="shared" si="18"/>
        <v>266.48</v>
      </c>
      <c r="H386" s="193">
        <v>75</v>
      </c>
      <c r="I386" s="191">
        <v>828.62</v>
      </c>
      <c r="J386" s="191">
        <v>562.14</v>
      </c>
    </row>
    <row r="387" spans="1:10" ht="23.25">
      <c r="A387" s="181">
        <v>22633</v>
      </c>
      <c r="B387" s="193">
        <v>34</v>
      </c>
      <c r="C387" s="186">
        <v>83.7817</v>
      </c>
      <c r="D387" s="186">
        <v>83.7888</v>
      </c>
      <c r="E387" s="186">
        <f t="shared" si="19"/>
        <v>0.007099999999994111</v>
      </c>
      <c r="F387" s="235">
        <f t="shared" si="20"/>
        <v>20.80951962248047</v>
      </c>
      <c r="G387" s="271">
        <f t="shared" si="18"/>
        <v>341.19</v>
      </c>
      <c r="H387" s="193">
        <v>76</v>
      </c>
      <c r="I387" s="191">
        <v>738.98</v>
      </c>
      <c r="J387" s="191">
        <v>397.79</v>
      </c>
    </row>
    <row r="388" spans="1:10" ht="23.25">
      <c r="A388" s="181"/>
      <c r="B388" s="193">
        <v>35</v>
      </c>
      <c r="C388" s="186">
        <v>85.0395</v>
      </c>
      <c r="D388" s="186">
        <v>85.0441</v>
      </c>
      <c r="E388" s="186">
        <f t="shared" si="19"/>
        <v>0.004599999999996385</v>
      </c>
      <c r="F388" s="235">
        <f t="shared" si="20"/>
        <v>14.976883505881307</v>
      </c>
      <c r="G388" s="271">
        <f t="shared" si="18"/>
        <v>307.14</v>
      </c>
      <c r="H388" s="193">
        <v>77</v>
      </c>
      <c r="I388" s="191">
        <v>833.77</v>
      </c>
      <c r="J388" s="191">
        <v>526.63</v>
      </c>
    </row>
    <row r="389" spans="1:10" ht="23.25">
      <c r="A389" s="181"/>
      <c r="B389" s="193">
        <v>36</v>
      </c>
      <c r="C389" s="186">
        <v>84.6112</v>
      </c>
      <c r="D389" s="186">
        <v>84.623</v>
      </c>
      <c r="E389" s="186">
        <f t="shared" si="19"/>
        <v>0.011800000000008026</v>
      </c>
      <c r="F389" s="235">
        <f t="shared" si="20"/>
        <v>57.888540031436534</v>
      </c>
      <c r="G389" s="271">
        <f t="shared" si="18"/>
        <v>203.84000000000003</v>
      </c>
      <c r="H389" s="193">
        <v>78</v>
      </c>
      <c r="I389" s="191">
        <v>746.85</v>
      </c>
      <c r="J389" s="191">
        <v>543.01</v>
      </c>
    </row>
    <row r="390" spans="1:10" ht="23.25">
      <c r="A390" s="181">
        <v>22650</v>
      </c>
      <c r="B390" s="193">
        <v>1</v>
      </c>
      <c r="C390" s="186">
        <v>85.4074</v>
      </c>
      <c r="D390" s="186">
        <v>85.4184</v>
      </c>
      <c r="E390" s="186">
        <f t="shared" si="19"/>
        <v>0.01100000000000989</v>
      </c>
      <c r="F390" s="235">
        <f t="shared" si="20"/>
        <v>33.17249698434829</v>
      </c>
      <c r="G390" s="271">
        <f t="shared" si="18"/>
        <v>331.59999999999997</v>
      </c>
      <c r="H390" s="193">
        <v>79</v>
      </c>
      <c r="I390" s="191">
        <v>765.93</v>
      </c>
      <c r="J390" s="191">
        <v>434.33</v>
      </c>
    </row>
    <row r="391" spans="1:10" ht="23.25">
      <c r="A391" s="181"/>
      <c r="B391" s="193">
        <v>2</v>
      </c>
      <c r="C391" s="186">
        <v>87.4505</v>
      </c>
      <c r="D391" s="186">
        <v>87.4654</v>
      </c>
      <c r="E391" s="186">
        <f t="shared" si="19"/>
        <v>0.014899999999997249</v>
      </c>
      <c r="F391" s="235">
        <f t="shared" si="20"/>
        <v>49.7844899595618</v>
      </c>
      <c r="G391" s="271">
        <f t="shared" si="18"/>
        <v>299.28999999999996</v>
      </c>
      <c r="H391" s="193">
        <v>80</v>
      </c>
      <c r="I391" s="191">
        <v>785.03</v>
      </c>
      <c r="J391" s="191">
        <v>485.74</v>
      </c>
    </row>
    <row r="392" spans="1:10" ht="23.25">
      <c r="A392" s="181"/>
      <c r="B392" s="193">
        <v>3</v>
      </c>
      <c r="C392" s="186">
        <v>85.8568</v>
      </c>
      <c r="D392" s="186">
        <v>85.8669</v>
      </c>
      <c r="E392" s="186">
        <f t="shared" si="19"/>
        <v>0.010099999999994225</v>
      </c>
      <c r="F392" s="235">
        <f t="shared" si="20"/>
        <v>29.991685473316977</v>
      </c>
      <c r="G392" s="271">
        <f t="shared" si="18"/>
        <v>336.76</v>
      </c>
      <c r="H392" s="193">
        <v>81</v>
      </c>
      <c r="I392" s="191">
        <v>855.14</v>
      </c>
      <c r="J392" s="191">
        <v>518.38</v>
      </c>
    </row>
    <row r="393" spans="1:10" ht="23.25">
      <c r="A393" s="181">
        <v>22661</v>
      </c>
      <c r="B393" s="193">
        <v>4</v>
      </c>
      <c r="C393" s="186">
        <v>85.0104</v>
      </c>
      <c r="D393" s="186">
        <v>85.0183</v>
      </c>
      <c r="E393" s="186">
        <f t="shared" si="19"/>
        <v>0.007899999999992247</v>
      </c>
      <c r="F393" s="235">
        <f t="shared" si="20"/>
        <v>21.41385666267008</v>
      </c>
      <c r="G393" s="271">
        <f t="shared" si="18"/>
        <v>368.92</v>
      </c>
      <c r="H393" s="193">
        <v>82</v>
      </c>
      <c r="I393" s="191">
        <v>738.85</v>
      </c>
      <c r="J393" s="191">
        <v>369.93</v>
      </c>
    </row>
    <row r="394" spans="1:10" ht="23.25">
      <c r="A394" s="181"/>
      <c r="B394" s="193">
        <v>5</v>
      </c>
      <c r="C394" s="186">
        <v>84.9707</v>
      </c>
      <c r="D394" s="186">
        <v>84.979</v>
      </c>
      <c r="E394" s="186">
        <f t="shared" si="19"/>
        <v>0.008300000000005525</v>
      </c>
      <c r="F394" s="235">
        <f t="shared" si="20"/>
        <v>21.87088274046252</v>
      </c>
      <c r="G394" s="271">
        <f t="shared" si="18"/>
        <v>379.5</v>
      </c>
      <c r="H394" s="193">
        <v>83</v>
      </c>
      <c r="I394" s="191">
        <v>747.15</v>
      </c>
      <c r="J394" s="191">
        <v>367.65</v>
      </c>
    </row>
    <row r="395" spans="1:10" ht="23.25">
      <c r="A395" s="181"/>
      <c r="B395" s="193">
        <v>6</v>
      </c>
      <c r="C395" s="186">
        <v>87.083</v>
      </c>
      <c r="D395" s="186">
        <v>87.3893</v>
      </c>
      <c r="E395" s="186">
        <f t="shared" si="19"/>
        <v>0.30630000000000734</v>
      </c>
      <c r="F395" s="235">
        <f t="shared" si="20"/>
        <v>875.2428849011525</v>
      </c>
      <c r="G395" s="271">
        <f t="shared" si="18"/>
        <v>349.96000000000004</v>
      </c>
      <c r="H395" s="193">
        <v>84</v>
      </c>
      <c r="I395" s="191">
        <v>736.99</v>
      </c>
      <c r="J395" s="191">
        <v>387.03</v>
      </c>
    </row>
    <row r="396" spans="1:10" ht="23.25">
      <c r="A396" s="181">
        <v>22670</v>
      </c>
      <c r="B396" s="193">
        <v>7</v>
      </c>
      <c r="C396" s="186">
        <v>86.4452</v>
      </c>
      <c r="D396" s="186">
        <v>86.4512</v>
      </c>
      <c r="E396" s="186">
        <f t="shared" si="19"/>
        <v>0.006000000000000227</v>
      </c>
      <c r="F396" s="235">
        <f t="shared" si="20"/>
        <v>16.82887835525826</v>
      </c>
      <c r="G396" s="271">
        <f t="shared" si="18"/>
        <v>356.53</v>
      </c>
      <c r="H396" s="193">
        <v>85</v>
      </c>
      <c r="I396" s="191">
        <v>686.16</v>
      </c>
      <c r="J396" s="191">
        <v>329.63</v>
      </c>
    </row>
    <row r="397" spans="1:10" ht="23.25">
      <c r="A397" s="181"/>
      <c r="B397" s="193">
        <v>8</v>
      </c>
      <c r="C397" s="186">
        <v>84.8115</v>
      </c>
      <c r="D397" s="186">
        <v>84.8228</v>
      </c>
      <c r="E397" s="186">
        <f t="shared" si="19"/>
        <v>0.011300000000005639</v>
      </c>
      <c r="F397" s="235">
        <f t="shared" si="20"/>
        <v>42.93313069910956</v>
      </c>
      <c r="G397" s="271">
        <f t="shared" si="18"/>
        <v>263.20000000000005</v>
      </c>
      <c r="H397" s="193">
        <v>86</v>
      </c>
      <c r="I397" s="191">
        <v>781.09</v>
      </c>
      <c r="J397" s="191">
        <v>517.89</v>
      </c>
    </row>
    <row r="398" spans="1:12" ht="24" thickBot="1">
      <c r="A398" s="291"/>
      <c r="B398" s="292">
        <v>9</v>
      </c>
      <c r="C398" s="293">
        <v>87.6564</v>
      </c>
      <c r="D398" s="293">
        <v>87.6693</v>
      </c>
      <c r="E398" s="293">
        <f t="shared" si="19"/>
        <v>0.01290000000000191</v>
      </c>
      <c r="F398" s="294">
        <f t="shared" si="20"/>
        <v>38.31531424498608</v>
      </c>
      <c r="G398" s="295">
        <f t="shared" si="18"/>
        <v>336.67999999999995</v>
      </c>
      <c r="H398" s="292">
        <v>87</v>
      </c>
      <c r="I398" s="296">
        <v>700.3</v>
      </c>
      <c r="J398" s="296">
        <v>363.62</v>
      </c>
      <c r="L398" s="274" t="s">
        <v>130</v>
      </c>
    </row>
    <row r="399" spans="1:10" ht="23.25">
      <c r="A399" s="245"/>
      <c r="B399" s="246"/>
      <c r="C399" s="247"/>
      <c r="D399" s="247"/>
      <c r="E399" s="247"/>
      <c r="F399" s="248" t="e">
        <f t="shared" si="20"/>
        <v>#DIV/0!</v>
      </c>
      <c r="G399" s="290"/>
      <c r="H399" s="246">
        <v>88</v>
      </c>
      <c r="I399" s="250"/>
      <c r="J399" s="250"/>
    </row>
    <row r="400" spans="1:10" ht="23.25">
      <c r="A400" s="181"/>
      <c r="B400" s="193"/>
      <c r="C400" s="186"/>
      <c r="D400" s="186"/>
      <c r="E400" s="186"/>
      <c r="F400" s="235" t="e">
        <f t="shared" si="20"/>
        <v>#DIV/0!</v>
      </c>
      <c r="G400" s="271"/>
      <c r="H400" s="193">
        <v>89</v>
      </c>
      <c r="I400" s="191"/>
      <c r="J400" s="191"/>
    </row>
    <row r="401" spans="1:10" ht="23.25">
      <c r="A401" s="181"/>
      <c r="B401" s="193"/>
      <c r="C401" s="186"/>
      <c r="D401" s="186"/>
      <c r="E401" s="186"/>
      <c r="F401" s="235" t="e">
        <f t="shared" si="20"/>
        <v>#DIV/0!</v>
      </c>
      <c r="G401" s="271"/>
      <c r="H401" s="193">
        <v>90</v>
      </c>
      <c r="I401" s="191"/>
      <c r="J401" s="191"/>
    </row>
    <row r="402" spans="1:10" ht="23.25">
      <c r="A402" s="181"/>
      <c r="B402" s="193"/>
      <c r="C402" s="186"/>
      <c r="D402" s="186"/>
      <c r="E402" s="186"/>
      <c r="F402" s="235" t="e">
        <f t="shared" si="20"/>
        <v>#DIV/0!</v>
      </c>
      <c r="G402" s="271"/>
      <c r="H402" s="193">
        <v>91</v>
      </c>
      <c r="I402" s="191"/>
      <c r="J402" s="191"/>
    </row>
    <row r="403" spans="1:10" ht="23.25">
      <c r="A403" s="181"/>
      <c r="B403" s="193"/>
      <c r="C403" s="186"/>
      <c r="D403" s="186"/>
      <c r="E403" s="186"/>
      <c r="F403" s="235" t="e">
        <f t="shared" si="20"/>
        <v>#DIV/0!</v>
      </c>
      <c r="G403" s="271"/>
      <c r="H403" s="193">
        <v>92</v>
      </c>
      <c r="I403" s="191"/>
      <c r="J403" s="191"/>
    </row>
    <row r="404" spans="1:10" ht="23.25">
      <c r="A404" s="181"/>
      <c r="B404" s="193"/>
      <c r="C404" s="186"/>
      <c r="D404" s="186"/>
      <c r="E404" s="186"/>
      <c r="F404" s="235" t="e">
        <f t="shared" si="20"/>
        <v>#DIV/0!</v>
      </c>
      <c r="G404" s="271"/>
      <c r="H404" s="193">
        <v>93</v>
      </c>
      <c r="I404" s="191"/>
      <c r="J404" s="191"/>
    </row>
    <row r="405" spans="1:10" ht="23.25">
      <c r="A405" s="181"/>
      <c r="B405" s="193"/>
      <c r="C405" s="186"/>
      <c r="D405" s="186"/>
      <c r="E405" s="186"/>
      <c r="F405" s="235" t="e">
        <f t="shared" si="20"/>
        <v>#DIV/0!</v>
      </c>
      <c r="G405" s="271"/>
      <c r="H405" s="193">
        <v>94</v>
      </c>
      <c r="I405" s="191"/>
      <c r="J405" s="191"/>
    </row>
    <row r="406" spans="1:10" ht="23.25">
      <c r="A406" s="181"/>
      <c r="B406" s="193"/>
      <c r="C406" s="186"/>
      <c r="D406" s="186"/>
      <c r="E406" s="186"/>
      <c r="F406" s="235" t="e">
        <f t="shared" si="20"/>
        <v>#DIV/0!</v>
      </c>
      <c r="G406" s="271"/>
      <c r="H406" s="193">
        <v>95</v>
      </c>
      <c r="I406" s="191"/>
      <c r="J406" s="191"/>
    </row>
    <row r="407" spans="1:10" ht="23.25">
      <c r="A407" s="181"/>
      <c r="B407" s="193"/>
      <c r="C407" s="186"/>
      <c r="D407" s="186"/>
      <c r="E407" s="186"/>
      <c r="F407" s="235" t="e">
        <f t="shared" si="20"/>
        <v>#DIV/0!</v>
      </c>
      <c r="G407" s="271"/>
      <c r="H407" s="193">
        <v>96</v>
      </c>
      <c r="I407" s="191"/>
      <c r="J407" s="191"/>
    </row>
    <row r="408" spans="1:10" ht="23.25">
      <c r="A408" s="181"/>
      <c r="B408" s="193"/>
      <c r="C408" s="186"/>
      <c r="D408" s="186"/>
      <c r="E408" s="186"/>
      <c r="F408" s="235" t="e">
        <f t="shared" si="20"/>
        <v>#DIV/0!</v>
      </c>
      <c r="G408" s="271"/>
      <c r="H408" s="193">
        <v>97</v>
      </c>
      <c r="I408" s="191"/>
      <c r="J408" s="191"/>
    </row>
    <row r="409" spans="1:10" ht="23.25">
      <c r="A409" s="181"/>
      <c r="B409" s="193"/>
      <c r="C409" s="186"/>
      <c r="D409" s="186"/>
      <c r="E409" s="186"/>
      <c r="F409" s="271"/>
      <c r="G409" s="271"/>
      <c r="H409" s="193">
        <v>98</v>
      </c>
      <c r="I409" s="191"/>
      <c r="J409" s="191"/>
    </row>
    <row r="410" spans="1:10" ht="24" thickBot="1">
      <c r="A410" s="181"/>
      <c r="B410" s="193"/>
      <c r="C410" s="186"/>
      <c r="D410" s="186"/>
      <c r="E410" s="186"/>
      <c r="F410" s="271"/>
      <c r="G410" s="271"/>
      <c r="H410" s="292">
        <v>99</v>
      </c>
      <c r="I410" s="191"/>
      <c r="J410" s="191"/>
    </row>
    <row r="411" spans="1:10" ht="23.25">
      <c r="A411" s="181"/>
      <c r="B411" s="193"/>
      <c r="C411" s="186"/>
      <c r="D411" s="186"/>
      <c r="E411" s="186"/>
      <c r="F411" s="271"/>
      <c r="G411" s="271"/>
      <c r="H411" s="193"/>
      <c r="I411" s="191"/>
      <c r="J411" s="191"/>
    </row>
    <row r="412" spans="1:10" ht="23.25">
      <c r="A412" s="181"/>
      <c r="B412" s="193"/>
      <c r="C412" s="186"/>
      <c r="D412" s="186"/>
      <c r="E412" s="186"/>
      <c r="F412" s="271"/>
      <c r="G412" s="271"/>
      <c r="H412" s="193"/>
      <c r="I412" s="191"/>
      <c r="J412" s="191"/>
    </row>
    <row r="413" spans="1:10" ht="23.25">
      <c r="A413" s="181"/>
      <c r="B413" s="193"/>
      <c r="C413" s="186"/>
      <c r="D413" s="186"/>
      <c r="E413" s="186"/>
      <c r="F413" s="271"/>
      <c r="G413" s="271"/>
      <c r="H413" s="193"/>
      <c r="I413" s="191"/>
      <c r="J413" s="191"/>
    </row>
    <row r="414" spans="1:10" ht="23.25">
      <c r="A414" s="181"/>
      <c r="B414" s="193"/>
      <c r="C414" s="186"/>
      <c r="D414" s="186"/>
      <c r="E414" s="186"/>
      <c r="F414" s="271"/>
      <c r="G414" s="271"/>
      <c r="H414" s="193"/>
      <c r="I414" s="191"/>
      <c r="J414" s="191"/>
    </row>
    <row r="415" spans="1:10" ht="23.25">
      <c r="A415" s="181"/>
      <c r="B415" s="193"/>
      <c r="C415" s="186"/>
      <c r="D415" s="186"/>
      <c r="E415" s="186"/>
      <c r="F415" s="271"/>
      <c r="G415" s="271"/>
      <c r="H415" s="193"/>
      <c r="I415" s="191"/>
      <c r="J415" s="191"/>
    </row>
    <row r="416" spans="1:10" ht="23.25">
      <c r="A416" s="181"/>
      <c r="B416" s="193"/>
      <c r="C416" s="186"/>
      <c r="D416" s="186"/>
      <c r="E416" s="186"/>
      <c r="F416" s="271"/>
      <c r="G416" s="271"/>
      <c r="H416" s="193"/>
      <c r="I416" s="191"/>
      <c r="J416" s="191"/>
    </row>
    <row r="417" spans="1:10" ht="23.25">
      <c r="A417" s="181"/>
      <c r="B417" s="193"/>
      <c r="C417" s="186"/>
      <c r="D417" s="186"/>
      <c r="E417" s="186"/>
      <c r="F417" s="271"/>
      <c r="G417" s="271"/>
      <c r="H417" s="193"/>
      <c r="I417" s="191"/>
      <c r="J417" s="191"/>
    </row>
    <row r="418" spans="1:10" ht="23.25">
      <c r="A418" s="181"/>
      <c r="B418" s="193"/>
      <c r="C418" s="186"/>
      <c r="D418" s="186"/>
      <c r="E418" s="186"/>
      <c r="F418" s="271"/>
      <c r="G418" s="271"/>
      <c r="H418" s="193"/>
      <c r="I418" s="191"/>
      <c r="J418" s="191"/>
    </row>
    <row r="419" spans="1:10" ht="23.25">
      <c r="A419" s="181"/>
      <c r="B419" s="193"/>
      <c r="C419" s="186"/>
      <c r="D419" s="186"/>
      <c r="E419" s="186"/>
      <c r="F419" s="271"/>
      <c r="G419" s="271"/>
      <c r="H419" s="193"/>
      <c r="I419" s="191"/>
      <c r="J419" s="191"/>
    </row>
    <row r="420" spans="1:10" ht="23.25">
      <c r="A420" s="181"/>
      <c r="B420" s="193"/>
      <c r="C420" s="186"/>
      <c r="D420" s="186"/>
      <c r="E420" s="186"/>
      <c r="F420" s="271"/>
      <c r="G420" s="271"/>
      <c r="H420" s="193"/>
      <c r="I420" s="191"/>
      <c r="J420" s="191"/>
    </row>
    <row r="421" spans="1:10" ht="23.25">
      <c r="A421" s="181"/>
      <c r="B421" s="193"/>
      <c r="C421" s="186"/>
      <c r="D421" s="186"/>
      <c r="E421" s="186"/>
      <c r="F421" s="271"/>
      <c r="G421" s="271"/>
      <c r="H421" s="193"/>
      <c r="I421" s="191"/>
      <c r="J421" s="191"/>
    </row>
    <row r="422" spans="1:10" ht="23.25">
      <c r="A422" s="181"/>
      <c r="B422" s="193"/>
      <c r="C422" s="186"/>
      <c r="D422" s="186"/>
      <c r="E422" s="186"/>
      <c r="F422" s="271"/>
      <c r="G422" s="271"/>
      <c r="H422" s="193"/>
      <c r="I422" s="191"/>
      <c r="J422" s="191"/>
    </row>
    <row r="423" spans="1:10" ht="23.25">
      <c r="A423" s="181"/>
      <c r="B423" s="193"/>
      <c r="C423" s="186"/>
      <c r="D423" s="186"/>
      <c r="E423" s="186"/>
      <c r="F423" s="271"/>
      <c r="G423" s="271"/>
      <c r="H423" s="193"/>
      <c r="I423" s="191"/>
      <c r="J423" s="191"/>
    </row>
    <row r="424" spans="1:10" ht="23.25">
      <c r="A424" s="181"/>
      <c r="B424" s="193"/>
      <c r="C424" s="186"/>
      <c r="D424" s="186"/>
      <c r="E424" s="186"/>
      <c r="F424" s="271"/>
      <c r="G424" s="271"/>
      <c r="H424" s="193"/>
      <c r="I424" s="191"/>
      <c r="J424" s="191"/>
    </row>
    <row r="425" spans="1:10" ht="23.25">
      <c r="A425" s="181"/>
      <c r="B425" s="193"/>
      <c r="C425" s="186"/>
      <c r="D425" s="186"/>
      <c r="E425" s="186"/>
      <c r="F425" s="271"/>
      <c r="G425" s="271"/>
      <c r="H425" s="193"/>
      <c r="I425" s="191"/>
      <c r="J425" s="191"/>
    </row>
    <row r="426" spans="1:10" ht="23.25">
      <c r="A426" s="181"/>
      <c r="B426" s="193"/>
      <c r="C426" s="186"/>
      <c r="D426" s="186"/>
      <c r="E426" s="186"/>
      <c r="F426" s="271"/>
      <c r="G426" s="271"/>
      <c r="H426" s="193"/>
      <c r="I426" s="191"/>
      <c r="J426" s="191"/>
    </row>
    <row r="427" spans="1:10" ht="23.25">
      <c r="A427" s="181"/>
      <c r="B427" s="193"/>
      <c r="C427" s="186"/>
      <c r="D427" s="186"/>
      <c r="E427" s="186"/>
      <c r="F427" s="271"/>
      <c r="G427" s="271"/>
      <c r="H427" s="193"/>
      <c r="I427" s="191"/>
      <c r="J427" s="191"/>
    </row>
    <row r="428" spans="1:10" ht="23.25">
      <c r="A428" s="181"/>
      <c r="B428" s="193"/>
      <c r="C428" s="186"/>
      <c r="D428" s="186"/>
      <c r="E428" s="186"/>
      <c r="F428" s="271"/>
      <c r="G428" s="271"/>
      <c r="H428" s="193"/>
      <c r="I428" s="191"/>
      <c r="J428" s="191"/>
    </row>
    <row r="429" spans="1:10" ht="23.25">
      <c r="A429" s="181"/>
      <c r="B429" s="193"/>
      <c r="C429" s="186"/>
      <c r="D429" s="186"/>
      <c r="E429" s="186"/>
      <c r="F429" s="271"/>
      <c r="G429" s="271"/>
      <c r="H429" s="193"/>
      <c r="I429" s="191"/>
      <c r="J429" s="191"/>
    </row>
    <row r="430" spans="1:10" ht="23.25">
      <c r="A430" s="181"/>
      <c r="B430" s="193"/>
      <c r="C430" s="186"/>
      <c r="D430" s="186"/>
      <c r="E430" s="186"/>
      <c r="F430" s="271"/>
      <c r="G430" s="271"/>
      <c r="H430" s="193"/>
      <c r="I430" s="191"/>
      <c r="J430" s="191"/>
    </row>
    <row r="431" spans="1:10" ht="23.25">
      <c r="A431" s="181"/>
      <c r="B431" s="193"/>
      <c r="C431" s="186"/>
      <c r="D431" s="186"/>
      <c r="E431" s="186"/>
      <c r="F431" s="271"/>
      <c r="G431" s="271"/>
      <c r="H431" s="193"/>
      <c r="I431" s="191"/>
      <c r="J431" s="191"/>
    </row>
    <row r="432" spans="1:10" ht="23.25">
      <c r="A432" s="181"/>
      <c r="B432" s="193"/>
      <c r="C432" s="186"/>
      <c r="D432" s="186"/>
      <c r="E432" s="186"/>
      <c r="F432" s="271"/>
      <c r="G432" s="271"/>
      <c r="H432" s="193"/>
      <c r="I432" s="191"/>
      <c r="J432" s="191"/>
    </row>
    <row r="433" spans="1:10" ht="23.25">
      <c r="A433" s="181"/>
      <c r="B433" s="193"/>
      <c r="C433" s="186"/>
      <c r="D433" s="186"/>
      <c r="E433" s="186"/>
      <c r="F433" s="271"/>
      <c r="G433" s="271"/>
      <c r="H433" s="193"/>
      <c r="I433" s="191"/>
      <c r="J433" s="191"/>
    </row>
    <row r="434" spans="1:10" ht="23.25">
      <c r="A434" s="181"/>
      <c r="B434" s="193"/>
      <c r="C434" s="186"/>
      <c r="D434" s="186"/>
      <c r="E434" s="186"/>
      <c r="F434" s="271"/>
      <c r="G434" s="271"/>
      <c r="H434" s="193"/>
      <c r="I434" s="191"/>
      <c r="J434" s="191"/>
    </row>
    <row r="435" spans="1:10" ht="23.25">
      <c r="A435" s="181"/>
      <c r="B435" s="193"/>
      <c r="C435" s="186"/>
      <c r="D435" s="186"/>
      <c r="E435" s="186"/>
      <c r="F435" s="271"/>
      <c r="G435" s="271"/>
      <c r="H435" s="193"/>
      <c r="I435" s="191"/>
      <c r="J435" s="191"/>
    </row>
    <row r="436" spans="1:10" ht="23.25">
      <c r="A436" s="181"/>
      <c r="B436" s="193"/>
      <c r="C436" s="186"/>
      <c r="D436" s="186"/>
      <c r="E436" s="186"/>
      <c r="F436" s="271"/>
      <c r="G436" s="271"/>
      <c r="H436" s="193"/>
      <c r="I436" s="191"/>
      <c r="J436" s="191"/>
    </row>
    <row r="437" spans="1:10" ht="23.25">
      <c r="A437" s="181"/>
      <c r="B437" s="193"/>
      <c r="C437" s="186"/>
      <c r="D437" s="186"/>
      <c r="E437" s="186"/>
      <c r="F437" s="271"/>
      <c r="G437" s="271"/>
      <c r="H437" s="193"/>
      <c r="I437" s="191"/>
      <c r="J437" s="191"/>
    </row>
    <row r="438" spans="1:10" ht="23.25">
      <c r="A438" s="181"/>
      <c r="B438" s="193"/>
      <c r="C438" s="186"/>
      <c r="D438" s="186"/>
      <c r="E438" s="186"/>
      <c r="F438" s="271"/>
      <c r="G438" s="271"/>
      <c r="H438" s="193"/>
      <c r="I438" s="191"/>
      <c r="J438" s="191"/>
    </row>
    <row r="439" spans="1:10" ht="23.25">
      <c r="A439" s="181"/>
      <c r="B439" s="193"/>
      <c r="C439" s="186"/>
      <c r="D439" s="186"/>
      <c r="E439" s="186"/>
      <c r="F439" s="271"/>
      <c r="G439" s="271"/>
      <c r="H439" s="193"/>
      <c r="I439" s="191"/>
      <c r="J439" s="191"/>
    </row>
    <row r="440" spans="1:10" ht="23.25">
      <c r="A440" s="181"/>
      <c r="B440" s="193"/>
      <c r="C440" s="186"/>
      <c r="D440" s="186"/>
      <c r="E440" s="186"/>
      <c r="F440" s="271"/>
      <c r="G440" s="271"/>
      <c r="H440" s="193"/>
      <c r="I440" s="191"/>
      <c r="J440" s="191"/>
    </row>
    <row r="441" spans="1:10" ht="23.25">
      <c r="A441" s="181"/>
      <c r="B441" s="193"/>
      <c r="C441" s="186"/>
      <c r="D441" s="186"/>
      <c r="E441" s="186"/>
      <c r="F441" s="271"/>
      <c r="G441" s="271"/>
      <c r="H441" s="193"/>
      <c r="I441" s="191"/>
      <c r="J441" s="191"/>
    </row>
    <row r="442" spans="1:10" ht="23.25">
      <c r="A442" s="181"/>
      <c r="B442" s="193"/>
      <c r="C442" s="186"/>
      <c r="D442" s="186"/>
      <c r="E442" s="186"/>
      <c r="F442" s="271"/>
      <c r="G442" s="271"/>
      <c r="H442" s="193"/>
      <c r="I442" s="191"/>
      <c r="J442" s="191"/>
    </row>
    <row r="443" spans="1:10" ht="23.25">
      <c r="A443" s="181"/>
      <c r="B443" s="193"/>
      <c r="C443" s="186"/>
      <c r="D443" s="186"/>
      <c r="E443" s="186"/>
      <c r="F443" s="271"/>
      <c r="G443" s="271"/>
      <c r="H443" s="193"/>
      <c r="I443" s="191"/>
      <c r="J443" s="191"/>
    </row>
    <row r="444" spans="1:10" ht="23.25">
      <c r="A444" s="181"/>
      <c r="B444" s="193"/>
      <c r="C444" s="186"/>
      <c r="D444" s="186"/>
      <c r="E444" s="186"/>
      <c r="F444" s="271"/>
      <c r="G444" s="271"/>
      <c r="H444" s="193"/>
      <c r="I444" s="191"/>
      <c r="J444" s="191"/>
    </row>
    <row r="445" spans="1:10" ht="23.25">
      <c r="A445" s="181"/>
      <c r="B445" s="193"/>
      <c r="C445" s="186"/>
      <c r="D445" s="186"/>
      <c r="E445" s="186"/>
      <c r="F445" s="271"/>
      <c r="G445" s="271"/>
      <c r="H445" s="193"/>
      <c r="I445" s="191"/>
      <c r="J445" s="191"/>
    </row>
    <row r="446" spans="1:10" ht="23.25">
      <c r="A446" s="181"/>
      <c r="B446" s="193"/>
      <c r="C446" s="186"/>
      <c r="D446" s="186"/>
      <c r="E446" s="186"/>
      <c r="F446" s="271"/>
      <c r="G446" s="271"/>
      <c r="H446" s="193"/>
      <c r="I446" s="191"/>
      <c r="J446" s="191"/>
    </row>
    <row r="447" spans="1:10" ht="23.25">
      <c r="A447" s="181"/>
      <c r="B447" s="193"/>
      <c r="C447" s="186"/>
      <c r="D447" s="186"/>
      <c r="E447" s="186"/>
      <c r="F447" s="271"/>
      <c r="G447" s="271"/>
      <c r="H447" s="193"/>
      <c r="I447" s="191"/>
      <c r="J447" s="191"/>
    </row>
    <row r="448" spans="1:10" ht="23.25">
      <c r="A448" s="181"/>
      <c r="B448" s="193"/>
      <c r="C448" s="186"/>
      <c r="D448" s="186"/>
      <c r="E448" s="186"/>
      <c r="F448" s="271"/>
      <c r="G448" s="271"/>
      <c r="H448" s="193"/>
      <c r="I448" s="191"/>
      <c r="J448" s="191"/>
    </row>
    <row r="449" spans="1:10" ht="23.25">
      <c r="A449" s="181"/>
      <c r="B449" s="193"/>
      <c r="C449" s="186"/>
      <c r="D449" s="186"/>
      <c r="E449" s="186"/>
      <c r="F449" s="271"/>
      <c r="G449" s="271"/>
      <c r="H449" s="193"/>
      <c r="I449" s="191"/>
      <c r="J449" s="19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PageLayoutView="0" workbookViewId="0" topLeftCell="A283">
      <selection activeCell="C310" sqref="C310"/>
    </sheetView>
  </sheetViews>
  <sheetFormatPr defaultColWidth="9.140625" defaultRowHeight="23.25"/>
  <cols>
    <col min="1" max="1" width="9.140625" style="11" customWidth="1"/>
    <col min="2" max="2" width="12.7109375" style="117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16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16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17" t="s">
        <v>127</v>
      </c>
      <c r="G3" s="1" t="s">
        <v>1</v>
      </c>
      <c r="N3" s="11"/>
      <c r="O3" s="117" t="s">
        <v>127</v>
      </c>
      <c r="T3" s="1" t="s">
        <v>1</v>
      </c>
      <c r="U3" s="11"/>
    </row>
    <row r="4" spans="2:21" ht="28.5" customHeight="1">
      <c r="B4" s="117" t="s">
        <v>125</v>
      </c>
      <c r="G4" s="1" t="s">
        <v>2</v>
      </c>
      <c r="N4" s="11"/>
      <c r="O4" s="117" t="s">
        <v>125</v>
      </c>
      <c r="T4" s="1" t="s">
        <v>2</v>
      </c>
      <c r="U4" s="11"/>
    </row>
    <row r="5" spans="2:21" ht="29.25" customHeight="1" thickBot="1">
      <c r="B5" s="117" t="s">
        <v>121</v>
      </c>
      <c r="G5" s="1" t="s">
        <v>3</v>
      </c>
      <c r="N5" s="11"/>
      <c r="O5" s="117" t="s">
        <v>121</v>
      </c>
      <c r="T5" s="1" t="s">
        <v>3</v>
      </c>
      <c r="U5" s="11"/>
    </row>
    <row r="6" spans="2:24" ht="84.75" customHeight="1">
      <c r="B6" s="118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18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19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31"/>
      <c r="I7" s="13"/>
      <c r="J7" s="13"/>
      <c r="K7" s="13"/>
      <c r="L7" s="13"/>
      <c r="M7" s="13"/>
      <c r="N7" s="11"/>
      <c r="O7" s="119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31"/>
      <c r="V7" s="13"/>
      <c r="W7" s="13"/>
      <c r="X7" s="13"/>
    </row>
    <row r="8" spans="2:43" ht="24">
      <c r="B8" s="120" t="s">
        <v>15</v>
      </c>
      <c r="C8" s="65" t="s">
        <v>16</v>
      </c>
      <c r="D8" s="65" t="s">
        <v>17</v>
      </c>
      <c r="E8" s="65" t="s">
        <v>18</v>
      </c>
      <c r="F8" s="87" t="s">
        <v>19</v>
      </c>
      <c r="G8" s="87" t="s">
        <v>20</v>
      </c>
      <c r="H8" s="66" t="s">
        <v>21</v>
      </c>
      <c r="I8" s="16"/>
      <c r="J8" s="16"/>
      <c r="K8" s="16"/>
      <c r="L8" s="16"/>
      <c r="M8" s="16"/>
      <c r="N8" s="11"/>
      <c r="O8" s="120" t="s">
        <v>15</v>
      </c>
      <c r="P8" s="65" t="s">
        <v>16</v>
      </c>
      <c r="Q8" s="65" t="s">
        <v>17</v>
      </c>
      <c r="R8" s="65" t="s">
        <v>18</v>
      </c>
      <c r="S8" s="87" t="s">
        <v>19</v>
      </c>
      <c r="T8" s="87" t="s">
        <v>20</v>
      </c>
      <c r="U8" s="66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68">
        <v>1</v>
      </c>
      <c r="B9" s="232">
        <v>39911</v>
      </c>
      <c r="C9" s="69">
        <v>381.553</v>
      </c>
      <c r="D9" s="69">
        <v>0.047</v>
      </c>
      <c r="E9" s="70">
        <f aca="true" t="shared" si="0" ref="E9:E217">D9*0.0864</f>
        <v>0.0040608</v>
      </c>
      <c r="F9" s="74">
        <f>+AVERAGE(I9:K9)</f>
        <v>46.235923333333325</v>
      </c>
      <c r="G9" s="75">
        <f aca="true" t="shared" si="1" ref="G9:G35">F9*E9</f>
        <v>0.18775483747199995</v>
      </c>
      <c r="H9" s="100" t="s">
        <v>44</v>
      </c>
      <c r="I9" s="20">
        <v>50.07174</v>
      </c>
      <c r="J9" s="20">
        <v>44.86047</v>
      </c>
      <c r="K9" s="20">
        <v>43.77556</v>
      </c>
      <c r="L9" s="82"/>
      <c r="M9" s="82"/>
      <c r="N9" s="15">
        <v>1</v>
      </c>
      <c r="O9" s="123">
        <v>22041</v>
      </c>
      <c r="P9" s="12">
        <v>381.57</v>
      </c>
      <c r="Q9" s="12">
        <v>0.071</v>
      </c>
      <c r="R9" s="77">
        <f aca="true" t="shared" si="2" ref="R9:R38">Q9*0.0864</f>
        <v>0.0061344</v>
      </c>
      <c r="S9" s="74">
        <f aca="true" t="shared" si="3" ref="S9:S35">+AVERAGE(V9:X9)</f>
        <v>23.260019999999997</v>
      </c>
      <c r="T9" s="77">
        <f aca="true" t="shared" si="4" ref="T9:T35">S9*R9</f>
        <v>0.14268626668799997</v>
      </c>
      <c r="U9" s="132" t="s">
        <v>44</v>
      </c>
      <c r="V9" s="12">
        <v>27.89251</v>
      </c>
      <c r="W9" s="12">
        <v>18.98531</v>
      </c>
      <c r="X9" s="12">
        <v>22.90224</v>
      </c>
      <c r="Y9" s="272" t="s">
        <v>117</v>
      </c>
      <c r="Z9" s="273"/>
    </row>
    <row r="10" spans="1:26" s="17" customFormat="1" ht="24">
      <c r="A10" s="68">
        <f aca="true" t="shared" si="5" ref="A10:A37">+A9+1</f>
        <v>2</v>
      </c>
      <c r="B10" s="232">
        <v>39945</v>
      </c>
      <c r="C10" s="69">
        <v>381.593</v>
      </c>
      <c r="D10" s="69">
        <v>0.481</v>
      </c>
      <c r="E10" s="70">
        <f t="shared" si="0"/>
        <v>0.0415584</v>
      </c>
      <c r="F10" s="74">
        <f>+AVERAGE(I10:K10)</f>
        <v>32.12012333333333</v>
      </c>
      <c r="G10" s="75">
        <f t="shared" si="1"/>
        <v>1.334860933536</v>
      </c>
      <c r="H10" s="101" t="s">
        <v>46</v>
      </c>
      <c r="I10" s="20">
        <v>32.91905</v>
      </c>
      <c r="J10" s="20">
        <v>34.75448</v>
      </c>
      <c r="K10" s="20">
        <v>28.68684</v>
      </c>
      <c r="L10" s="82"/>
      <c r="M10" s="82"/>
      <c r="N10" s="15">
        <v>2</v>
      </c>
      <c r="O10" s="123">
        <v>22053</v>
      </c>
      <c r="P10" s="12">
        <v>383.753</v>
      </c>
      <c r="Q10" s="12">
        <v>47.307</v>
      </c>
      <c r="R10" s="77">
        <f t="shared" si="2"/>
        <v>4.0873248</v>
      </c>
      <c r="S10" s="74">
        <f t="shared" si="3"/>
        <v>386.96850333333333</v>
      </c>
      <c r="T10" s="77">
        <f t="shared" si="4"/>
        <v>1581.665960493216</v>
      </c>
      <c r="U10" s="132" t="s">
        <v>46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68">
        <f t="shared" si="5"/>
        <v>3</v>
      </c>
      <c r="B11" s="232">
        <v>39964</v>
      </c>
      <c r="C11" s="69">
        <v>383.903</v>
      </c>
      <c r="D11" s="69">
        <v>99.633</v>
      </c>
      <c r="E11" s="70">
        <f t="shared" si="0"/>
        <v>8.6082912</v>
      </c>
      <c r="F11" s="74">
        <f aca="true" t="shared" si="6" ref="F11:F35">+AVERAGE(I11:K11)</f>
        <v>538.4573033333334</v>
      </c>
      <c r="G11" s="75">
        <f t="shared" si="1"/>
        <v>4635.197265860064</v>
      </c>
      <c r="H11" s="100" t="s">
        <v>47</v>
      </c>
      <c r="I11" s="20">
        <v>508.76402</v>
      </c>
      <c r="J11" s="20">
        <v>552.95633</v>
      </c>
      <c r="K11" s="20">
        <v>553.65156</v>
      </c>
      <c r="L11" s="82"/>
      <c r="M11" s="82"/>
      <c r="N11" s="15">
        <v>3</v>
      </c>
      <c r="O11" s="123">
        <v>22060</v>
      </c>
      <c r="P11" s="12">
        <v>382.403</v>
      </c>
      <c r="Q11" s="12">
        <v>9.513</v>
      </c>
      <c r="R11" s="77">
        <f t="shared" si="2"/>
        <v>0.8219232000000001</v>
      </c>
      <c r="S11" s="74">
        <f t="shared" si="3"/>
        <v>48.13082</v>
      </c>
      <c r="T11" s="77">
        <f t="shared" si="4"/>
        <v>39.55983759302401</v>
      </c>
      <c r="U11" s="132" t="s">
        <v>47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68">
        <f t="shared" si="5"/>
        <v>4</v>
      </c>
      <c r="B12" s="232">
        <v>39964</v>
      </c>
      <c r="C12" s="69">
        <v>383.653</v>
      </c>
      <c r="D12" s="69">
        <v>81.692</v>
      </c>
      <c r="E12" s="70">
        <f t="shared" si="0"/>
        <v>7.0581888</v>
      </c>
      <c r="F12" s="74">
        <f t="shared" si="6"/>
        <v>337.62988</v>
      </c>
      <c r="G12" s="75">
        <f t="shared" si="1"/>
        <v>2383.055437561344</v>
      </c>
      <c r="H12" s="101" t="s">
        <v>45</v>
      </c>
      <c r="I12" s="20">
        <v>334.4519</v>
      </c>
      <c r="J12" s="20">
        <v>403.35023</v>
      </c>
      <c r="K12" s="20">
        <v>275.08751</v>
      </c>
      <c r="L12" s="82"/>
      <c r="M12" s="82"/>
      <c r="N12" s="15">
        <v>4</v>
      </c>
      <c r="O12" s="123">
        <v>22080</v>
      </c>
      <c r="P12" s="12">
        <v>382.043</v>
      </c>
      <c r="Q12" s="12">
        <v>4.443</v>
      </c>
      <c r="R12" s="77">
        <f t="shared" si="2"/>
        <v>0.38387519999999997</v>
      </c>
      <c r="S12" s="74">
        <f t="shared" si="3"/>
        <v>68.78427333333333</v>
      </c>
      <c r="T12" s="77">
        <f t="shared" si="4"/>
        <v>26.404576682688</v>
      </c>
      <c r="U12" s="132" t="s">
        <v>45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68">
        <f t="shared" si="5"/>
        <v>5</v>
      </c>
      <c r="B13" s="232">
        <v>39972</v>
      </c>
      <c r="C13" s="69">
        <v>382.073</v>
      </c>
      <c r="D13" s="69">
        <v>2.068</v>
      </c>
      <c r="E13" s="70">
        <f t="shared" si="0"/>
        <v>0.1786752</v>
      </c>
      <c r="F13" s="74">
        <f t="shared" si="6"/>
        <v>56.407513333333334</v>
      </c>
      <c r="G13" s="75">
        <f t="shared" si="1"/>
        <v>10.078623726336</v>
      </c>
      <c r="H13" s="101" t="s">
        <v>48</v>
      </c>
      <c r="I13" s="20">
        <v>63.593</v>
      </c>
      <c r="J13" s="20">
        <v>47.26807</v>
      </c>
      <c r="K13" s="20">
        <v>58.36147</v>
      </c>
      <c r="L13" s="82"/>
      <c r="M13" s="82"/>
      <c r="N13" s="15">
        <v>5</v>
      </c>
      <c r="O13" s="123">
        <v>22090</v>
      </c>
      <c r="P13" s="12">
        <v>381.61</v>
      </c>
      <c r="Q13" s="12">
        <v>0.118</v>
      </c>
      <c r="R13" s="77">
        <f t="shared" si="2"/>
        <v>0.0101952</v>
      </c>
      <c r="S13" s="74">
        <f t="shared" si="3"/>
        <v>38.041396666666664</v>
      </c>
      <c r="T13" s="77">
        <f t="shared" si="4"/>
        <v>0.38783964729599996</v>
      </c>
      <c r="U13" s="15" t="s">
        <v>48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68">
        <f t="shared" si="5"/>
        <v>6</v>
      </c>
      <c r="B14" s="232">
        <v>39980</v>
      </c>
      <c r="C14" s="69">
        <v>381.983</v>
      </c>
      <c r="D14" s="69">
        <v>0.872</v>
      </c>
      <c r="E14" s="70">
        <f t="shared" si="0"/>
        <v>0.0753408</v>
      </c>
      <c r="F14" s="74">
        <f t="shared" si="6"/>
        <v>38.204299999999996</v>
      </c>
      <c r="G14" s="75">
        <f t="shared" si="1"/>
        <v>2.87834252544</v>
      </c>
      <c r="H14" s="101" t="s">
        <v>49</v>
      </c>
      <c r="I14" s="20">
        <v>36.55258</v>
      </c>
      <c r="J14" s="20">
        <v>47.11654</v>
      </c>
      <c r="K14" s="20">
        <v>30.94378</v>
      </c>
      <c r="L14" s="82"/>
      <c r="M14" s="88"/>
      <c r="N14" s="15">
        <v>6</v>
      </c>
      <c r="O14" s="123">
        <v>22095</v>
      </c>
      <c r="P14" s="12">
        <v>381.6</v>
      </c>
      <c r="Q14" s="12">
        <v>0.104</v>
      </c>
      <c r="R14" s="77">
        <f t="shared" si="2"/>
        <v>0.0089856</v>
      </c>
      <c r="S14" s="74">
        <f t="shared" si="3"/>
        <v>34.814910000000005</v>
      </c>
      <c r="T14" s="77">
        <f t="shared" si="4"/>
        <v>0.312832855296</v>
      </c>
      <c r="U14" s="15" t="s">
        <v>49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68">
        <f t="shared" si="5"/>
        <v>7</v>
      </c>
      <c r="B15" s="232">
        <v>39987</v>
      </c>
      <c r="C15" s="69">
        <v>381.813</v>
      </c>
      <c r="D15" s="69">
        <v>0.872</v>
      </c>
      <c r="E15" s="70">
        <f t="shared" si="0"/>
        <v>0.0753408</v>
      </c>
      <c r="F15" s="74">
        <f t="shared" si="6"/>
        <v>28.195773333333335</v>
      </c>
      <c r="G15" s="75">
        <f t="shared" si="1"/>
        <v>2.124292119552</v>
      </c>
      <c r="H15" s="101" t="s">
        <v>50</v>
      </c>
      <c r="I15" s="20">
        <v>23.0288</v>
      </c>
      <c r="J15" s="20">
        <v>30.56858</v>
      </c>
      <c r="K15" s="20">
        <v>30.98994</v>
      </c>
      <c r="L15" s="82"/>
      <c r="M15" s="82"/>
      <c r="N15" s="15">
        <v>7</v>
      </c>
      <c r="O15" s="123">
        <v>22113</v>
      </c>
      <c r="P15" s="12">
        <v>382.883</v>
      </c>
      <c r="Q15" s="12">
        <v>16.52</v>
      </c>
      <c r="R15" s="77">
        <f t="shared" si="2"/>
        <v>1.427328</v>
      </c>
      <c r="S15" s="74">
        <f t="shared" si="3"/>
        <v>582.9059166666667</v>
      </c>
      <c r="T15" s="77">
        <f t="shared" si="4"/>
        <v>831.997936224</v>
      </c>
      <c r="U15" s="15" t="s">
        <v>50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68">
        <f t="shared" si="5"/>
        <v>8</v>
      </c>
      <c r="B16" s="232">
        <v>39997</v>
      </c>
      <c r="C16" s="69">
        <v>381.653</v>
      </c>
      <c r="D16" s="69">
        <v>0.144</v>
      </c>
      <c r="E16" s="70">
        <f t="shared" si="0"/>
        <v>0.0124416</v>
      </c>
      <c r="F16" s="74">
        <f t="shared" si="6"/>
        <v>8.887003333333334</v>
      </c>
      <c r="G16" s="75">
        <f t="shared" si="1"/>
        <v>0.11056854067200002</v>
      </c>
      <c r="H16" s="68" t="s">
        <v>51</v>
      </c>
      <c r="I16" s="20">
        <v>9.00342</v>
      </c>
      <c r="J16" s="20">
        <v>9.97798</v>
      </c>
      <c r="K16" s="20">
        <v>7.67961</v>
      </c>
      <c r="L16" s="82"/>
      <c r="M16" s="82"/>
      <c r="N16" s="15">
        <v>8</v>
      </c>
      <c r="O16" s="123">
        <v>22115</v>
      </c>
      <c r="P16" s="12">
        <v>384.923</v>
      </c>
      <c r="Q16" s="12">
        <v>139.589</v>
      </c>
      <c r="R16" s="77">
        <f t="shared" si="2"/>
        <v>12.0604896</v>
      </c>
      <c r="S16" s="74">
        <f t="shared" si="3"/>
        <v>2025.366393333333</v>
      </c>
      <c r="T16" s="77">
        <f t="shared" si="4"/>
        <v>24426.910322986172</v>
      </c>
      <c r="U16" s="15" t="s">
        <v>51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68">
        <f t="shared" si="5"/>
        <v>9</v>
      </c>
      <c r="B17" s="232">
        <v>40009</v>
      </c>
      <c r="C17" s="69">
        <v>381.673</v>
      </c>
      <c r="D17" s="69">
        <v>0.245</v>
      </c>
      <c r="E17" s="70">
        <f t="shared" si="0"/>
        <v>0.021168</v>
      </c>
      <c r="F17" s="74">
        <f t="shared" si="6"/>
        <v>78.00974333333333</v>
      </c>
      <c r="G17" s="75">
        <f t="shared" si="1"/>
        <v>1.6513102468799998</v>
      </c>
      <c r="H17" s="68" t="s">
        <v>52</v>
      </c>
      <c r="I17" s="20">
        <v>42.47745</v>
      </c>
      <c r="J17" s="20">
        <v>98.8758</v>
      </c>
      <c r="K17" s="20">
        <v>92.67598</v>
      </c>
      <c r="L17" s="82"/>
      <c r="M17" s="82"/>
      <c r="N17" s="15">
        <v>9</v>
      </c>
      <c r="O17" s="123">
        <v>22121</v>
      </c>
      <c r="P17" s="12">
        <v>383.503</v>
      </c>
      <c r="Q17" s="12">
        <v>32.433</v>
      </c>
      <c r="R17" s="77">
        <f t="shared" si="2"/>
        <v>2.8022112000000003</v>
      </c>
      <c r="S17" s="74">
        <f t="shared" si="3"/>
        <v>250.35448666666665</v>
      </c>
      <c r="T17" s="77">
        <f t="shared" si="4"/>
        <v>701.546146507584</v>
      </c>
      <c r="U17" s="15" t="s">
        <v>52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68">
        <f t="shared" si="5"/>
        <v>10</v>
      </c>
      <c r="B18" s="232">
        <v>40022</v>
      </c>
      <c r="C18" s="69">
        <v>281.683</v>
      </c>
      <c r="D18" s="69">
        <v>0.443</v>
      </c>
      <c r="E18" s="70">
        <f t="shared" si="0"/>
        <v>0.0382752</v>
      </c>
      <c r="F18" s="74">
        <f t="shared" si="6"/>
        <v>7.729406666666667</v>
      </c>
      <c r="G18" s="75">
        <f t="shared" si="1"/>
        <v>0.295844586048</v>
      </c>
      <c r="H18" s="68" t="s">
        <v>53</v>
      </c>
      <c r="I18" s="20">
        <v>9.87705</v>
      </c>
      <c r="J18" s="20">
        <v>5.90925</v>
      </c>
      <c r="K18" s="20">
        <v>7.40192</v>
      </c>
      <c r="L18" s="82"/>
      <c r="M18" s="20"/>
      <c r="N18" s="15">
        <v>10</v>
      </c>
      <c r="O18" s="123">
        <v>22145</v>
      </c>
      <c r="P18" s="12">
        <v>382.443</v>
      </c>
      <c r="Q18" s="12">
        <v>9.186</v>
      </c>
      <c r="R18" s="77">
        <f t="shared" si="2"/>
        <v>0.7936704</v>
      </c>
      <c r="S18" s="74">
        <f t="shared" si="3"/>
        <v>105.19310666666667</v>
      </c>
      <c r="T18" s="77">
        <f t="shared" si="4"/>
        <v>83.48865504537599</v>
      </c>
      <c r="U18" s="15" t="s">
        <v>53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68">
        <f t="shared" si="5"/>
        <v>11</v>
      </c>
      <c r="B19" s="232">
        <v>40035</v>
      </c>
      <c r="C19" s="69">
        <v>381.743</v>
      </c>
      <c r="D19" s="69">
        <v>0.902</v>
      </c>
      <c r="E19" s="70">
        <f t="shared" si="0"/>
        <v>0.07793280000000001</v>
      </c>
      <c r="F19" s="74">
        <f t="shared" si="6"/>
        <v>1.3675133333333334</v>
      </c>
      <c r="G19" s="75">
        <f t="shared" si="1"/>
        <v>0.10657414310400001</v>
      </c>
      <c r="H19" s="68" t="s">
        <v>54</v>
      </c>
      <c r="I19" s="20">
        <v>0.63836</v>
      </c>
      <c r="J19" s="20">
        <v>2.52876</v>
      </c>
      <c r="K19" s="20">
        <v>0.93542</v>
      </c>
      <c r="L19" s="82"/>
      <c r="M19" s="82"/>
      <c r="N19" s="15">
        <v>11</v>
      </c>
      <c r="O19" s="123">
        <v>22147</v>
      </c>
      <c r="P19" s="12">
        <v>383.073</v>
      </c>
      <c r="Q19" s="12">
        <v>21.709</v>
      </c>
      <c r="R19" s="77">
        <f t="shared" si="2"/>
        <v>1.8756576</v>
      </c>
      <c r="S19" s="74">
        <f t="shared" si="3"/>
        <v>306.33825333333334</v>
      </c>
      <c r="T19" s="77">
        <f t="shared" si="4"/>
        <v>574.585673035392</v>
      </c>
      <c r="U19" s="15" t="s">
        <v>54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68">
        <f t="shared" si="5"/>
        <v>12</v>
      </c>
      <c r="B20" s="232">
        <v>40042</v>
      </c>
      <c r="C20" s="69">
        <v>382.063</v>
      </c>
      <c r="D20" s="69">
        <v>8.627</v>
      </c>
      <c r="E20" s="70">
        <f t="shared" si="0"/>
        <v>0.7453728000000001</v>
      </c>
      <c r="F20" s="74">
        <f t="shared" si="6"/>
        <v>128.01208</v>
      </c>
      <c r="G20" s="75">
        <f t="shared" si="1"/>
        <v>95.41672250342401</v>
      </c>
      <c r="H20" s="68" t="s">
        <v>55</v>
      </c>
      <c r="I20" s="20">
        <v>147.23692</v>
      </c>
      <c r="J20" s="20">
        <v>135.84632</v>
      </c>
      <c r="K20" s="20">
        <v>100.953</v>
      </c>
      <c r="L20" s="82"/>
      <c r="M20" s="82"/>
      <c r="N20" s="15">
        <v>12</v>
      </c>
      <c r="O20" s="123">
        <v>22158</v>
      </c>
      <c r="P20" s="12">
        <v>383.673</v>
      </c>
      <c r="Q20" s="12">
        <v>42.521</v>
      </c>
      <c r="R20" s="77">
        <f t="shared" si="2"/>
        <v>3.6738144000000004</v>
      </c>
      <c r="S20" s="74">
        <f t="shared" si="3"/>
        <v>568.3838833333333</v>
      </c>
      <c r="T20" s="77">
        <f t="shared" si="4"/>
        <v>2088.13689531792</v>
      </c>
      <c r="U20" s="15" t="s">
        <v>55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68">
        <f t="shared" si="5"/>
        <v>13</v>
      </c>
      <c r="B21" s="232">
        <v>40050</v>
      </c>
      <c r="C21" s="69">
        <v>382.003</v>
      </c>
      <c r="D21" s="69">
        <v>6.044</v>
      </c>
      <c r="E21" s="70">
        <f t="shared" si="0"/>
        <v>0.5222016</v>
      </c>
      <c r="F21" s="74">
        <f t="shared" si="6"/>
        <v>39.805146666666666</v>
      </c>
      <c r="G21" s="75">
        <f t="shared" si="1"/>
        <v>20.786311277568</v>
      </c>
      <c r="H21" s="68" t="s">
        <v>56</v>
      </c>
      <c r="I21" s="20">
        <v>44.25758</v>
      </c>
      <c r="J21" s="20">
        <v>51.91338</v>
      </c>
      <c r="K21" s="20">
        <v>23.24448</v>
      </c>
      <c r="L21" s="82"/>
      <c r="M21" s="82"/>
      <c r="N21" s="15">
        <v>13</v>
      </c>
      <c r="O21" s="123">
        <v>22170</v>
      </c>
      <c r="P21" s="12">
        <v>383.033</v>
      </c>
      <c r="Q21" s="12">
        <v>19.782</v>
      </c>
      <c r="R21" s="77">
        <f t="shared" si="2"/>
        <v>1.7091648000000002</v>
      </c>
      <c r="S21" s="74">
        <f t="shared" si="3"/>
        <v>124.32551666666666</v>
      </c>
      <c r="T21" s="77">
        <f t="shared" si="4"/>
        <v>212.49279682848</v>
      </c>
      <c r="U21" s="15" t="s">
        <v>56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68">
        <f t="shared" si="5"/>
        <v>14</v>
      </c>
      <c r="B22" s="232">
        <v>40059</v>
      </c>
      <c r="C22" s="69">
        <v>381.933</v>
      </c>
      <c r="D22" s="69">
        <v>4.914</v>
      </c>
      <c r="E22" s="70">
        <f t="shared" si="0"/>
        <v>0.4245696</v>
      </c>
      <c r="F22" s="74">
        <f t="shared" si="6"/>
        <v>77.51285333333333</v>
      </c>
      <c r="G22" s="75">
        <f t="shared" si="1"/>
        <v>32.909601134591995</v>
      </c>
      <c r="H22" s="68" t="s">
        <v>57</v>
      </c>
      <c r="I22" s="20">
        <v>76.34365</v>
      </c>
      <c r="J22" s="20">
        <v>70.93175</v>
      </c>
      <c r="K22" s="20">
        <v>85.26316</v>
      </c>
      <c r="L22" s="82"/>
      <c r="M22" s="82"/>
      <c r="N22" s="15">
        <v>14</v>
      </c>
      <c r="O22" s="123">
        <v>22179</v>
      </c>
      <c r="P22" s="12">
        <v>382.733</v>
      </c>
      <c r="Q22" s="12">
        <v>14.647</v>
      </c>
      <c r="R22" s="77">
        <f t="shared" si="2"/>
        <v>1.2655008</v>
      </c>
      <c r="S22" s="74">
        <f t="shared" si="3"/>
        <v>51.630230000000005</v>
      </c>
      <c r="T22" s="77">
        <f t="shared" si="4"/>
        <v>65.33809736918401</v>
      </c>
      <c r="U22" s="15" t="s">
        <v>57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68">
        <f t="shared" si="5"/>
        <v>15</v>
      </c>
      <c r="B23" s="232">
        <v>40070</v>
      </c>
      <c r="C23" s="69">
        <v>382.143</v>
      </c>
      <c r="D23" s="69">
        <v>11.278</v>
      </c>
      <c r="E23" s="70">
        <f t="shared" si="0"/>
        <v>0.9744192</v>
      </c>
      <c r="F23" s="74">
        <f t="shared" si="6"/>
        <v>151.63082333333332</v>
      </c>
      <c r="G23" s="75">
        <f t="shared" si="1"/>
        <v>147.751985567808</v>
      </c>
      <c r="H23" s="68" t="s">
        <v>58</v>
      </c>
      <c r="I23" s="20">
        <v>149.6051</v>
      </c>
      <c r="J23" s="20">
        <v>150.68833</v>
      </c>
      <c r="K23" s="20">
        <v>154.59904</v>
      </c>
      <c r="L23" s="82"/>
      <c r="M23" s="82"/>
      <c r="N23" s="15">
        <v>15</v>
      </c>
      <c r="O23" s="123">
        <v>22185</v>
      </c>
      <c r="P23" s="12">
        <v>382.843</v>
      </c>
      <c r="Q23" s="12">
        <v>19.278</v>
      </c>
      <c r="R23" s="77">
        <f t="shared" si="2"/>
        <v>1.6656192</v>
      </c>
      <c r="S23" s="74">
        <f t="shared" si="3"/>
        <v>108.84375499999999</v>
      </c>
      <c r="T23" s="77">
        <f t="shared" si="4"/>
        <v>181.292248128096</v>
      </c>
      <c r="U23" s="15" t="s">
        <v>58</v>
      </c>
      <c r="V23" s="12">
        <v>158.04598</v>
      </c>
      <c r="W23" s="12" t="s">
        <v>123</v>
      </c>
      <c r="X23" s="12">
        <v>59.64153</v>
      </c>
      <c r="Y23" s="14"/>
      <c r="Z23" s="14"/>
    </row>
    <row r="24" spans="1:26" s="17" customFormat="1" ht="24">
      <c r="A24" s="68">
        <f t="shared" si="5"/>
        <v>16</v>
      </c>
      <c r="B24" s="232">
        <v>40085</v>
      </c>
      <c r="C24" s="69">
        <v>382.163</v>
      </c>
      <c r="D24" s="69">
        <v>11.696</v>
      </c>
      <c r="E24" s="70">
        <f t="shared" si="0"/>
        <v>1.0105344</v>
      </c>
      <c r="F24" s="74">
        <f t="shared" si="6"/>
        <v>132.46612333333334</v>
      </c>
      <c r="G24" s="75">
        <f t="shared" si="1"/>
        <v>133.86157446297602</v>
      </c>
      <c r="H24" s="68" t="s">
        <v>59</v>
      </c>
      <c r="I24" s="20">
        <v>124.03323</v>
      </c>
      <c r="J24" s="20">
        <v>140.08721</v>
      </c>
      <c r="K24" s="20">
        <v>133.27793</v>
      </c>
      <c r="L24" s="82"/>
      <c r="M24" s="82"/>
      <c r="N24" s="15">
        <v>16</v>
      </c>
      <c r="O24" s="123">
        <v>22191</v>
      </c>
      <c r="P24" s="12">
        <v>382.703</v>
      </c>
      <c r="Q24" s="12">
        <v>14.656</v>
      </c>
      <c r="R24" s="77">
        <f t="shared" si="2"/>
        <v>1.2662784</v>
      </c>
      <c r="S24" s="74">
        <f t="shared" si="3"/>
        <v>98.03093000000001</v>
      </c>
      <c r="T24" s="77">
        <f t="shared" si="4"/>
        <v>124.13444919091202</v>
      </c>
      <c r="U24" s="15" t="s">
        <v>59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68">
        <f t="shared" si="5"/>
        <v>17</v>
      </c>
      <c r="B25" s="232">
        <v>40094</v>
      </c>
      <c r="C25" s="69">
        <v>382.113</v>
      </c>
      <c r="D25" s="69">
        <v>10.153</v>
      </c>
      <c r="E25" s="70">
        <f t="shared" si="0"/>
        <v>0.8772192000000001</v>
      </c>
      <c r="F25" s="74">
        <f t="shared" si="6"/>
        <v>99.95191</v>
      </c>
      <c r="G25" s="75">
        <f t="shared" si="1"/>
        <v>87.679734528672</v>
      </c>
      <c r="H25" s="68" t="s">
        <v>60</v>
      </c>
      <c r="I25" s="20">
        <v>94.29709</v>
      </c>
      <c r="J25" s="20">
        <v>84.82434</v>
      </c>
      <c r="K25" s="20">
        <v>120.7343</v>
      </c>
      <c r="L25" s="82"/>
      <c r="M25" s="82"/>
      <c r="N25" s="15">
        <v>17</v>
      </c>
      <c r="O25" s="123">
        <v>22197</v>
      </c>
      <c r="P25" s="12">
        <v>385.023</v>
      </c>
      <c r="Q25" s="12">
        <v>219.382</v>
      </c>
      <c r="R25" s="77">
        <f t="shared" si="2"/>
        <v>18.954604800000002</v>
      </c>
      <c r="S25" s="74">
        <f t="shared" si="3"/>
        <v>2607.402686666667</v>
      </c>
      <c r="T25" s="77">
        <f t="shared" si="4"/>
        <v>49422.287480224906</v>
      </c>
      <c r="U25" s="15" t="s">
        <v>60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68">
        <f t="shared" si="5"/>
        <v>18</v>
      </c>
      <c r="B26" s="232">
        <v>40101</v>
      </c>
      <c r="C26" s="69">
        <v>381.983</v>
      </c>
      <c r="D26" s="69">
        <v>6.307</v>
      </c>
      <c r="E26" s="70">
        <f t="shared" si="0"/>
        <v>0.5449248000000001</v>
      </c>
      <c r="F26" s="74">
        <f t="shared" si="6"/>
        <v>59.964043333333336</v>
      </c>
      <c r="G26" s="75">
        <f t="shared" si="1"/>
        <v>32.67589432060801</v>
      </c>
      <c r="H26" s="68" t="s">
        <v>61</v>
      </c>
      <c r="I26" s="20">
        <v>46.10372</v>
      </c>
      <c r="J26" s="20">
        <v>73.1884</v>
      </c>
      <c r="K26" s="20">
        <v>60.60001</v>
      </c>
      <c r="L26" s="82"/>
      <c r="M26" s="82"/>
      <c r="N26" s="15">
        <v>18</v>
      </c>
      <c r="O26" s="123">
        <v>22205</v>
      </c>
      <c r="P26" s="12">
        <v>383.313</v>
      </c>
      <c r="Q26" s="12">
        <v>34.87</v>
      </c>
      <c r="R26" s="77">
        <f t="shared" si="2"/>
        <v>3.012768</v>
      </c>
      <c r="S26" s="74">
        <f t="shared" si="3"/>
        <v>361.2963233333333</v>
      </c>
      <c r="T26" s="77">
        <f t="shared" si="4"/>
        <v>1088.50200145632</v>
      </c>
      <c r="U26" s="15" t="s">
        <v>61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68">
        <f t="shared" si="5"/>
        <v>19</v>
      </c>
      <c r="B27" s="232">
        <v>40108</v>
      </c>
      <c r="C27" s="69">
        <v>382.232</v>
      </c>
      <c r="D27" s="69">
        <v>8.108</v>
      </c>
      <c r="E27" s="70">
        <f t="shared" si="0"/>
        <v>0.7005312000000001</v>
      </c>
      <c r="F27" s="74">
        <f t="shared" si="6"/>
        <v>84.31198333333333</v>
      </c>
      <c r="G27" s="75">
        <f t="shared" si="1"/>
        <v>59.06317485888001</v>
      </c>
      <c r="H27" s="68" t="s">
        <v>62</v>
      </c>
      <c r="I27" s="20">
        <v>92.68949</v>
      </c>
      <c r="J27" s="20">
        <v>80.11383</v>
      </c>
      <c r="K27" s="20">
        <v>80.13263</v>
      </c>
      <c r="L27" s="82"/>
      <c r="M27" s="82"/>
      <c r="N27" s="15">
        <v>19</v>
      </c>
      <c r="O27" s="123">
        <v>22227</v>
      </c>
      <c r="P27" s="12">
        <v>382.453</v>
      </c>
      <c r="Q27" s="12">
        <v>9.678</v>
      </c>
      <c r="R27" s="77">
        <f t="shared" si="2"/>
        <v>0.8361792000000001</v>
      </c>
      <c r="S27" s="74">
        <f t="shared" si="3"/>
        <v>49.52372333333333</v>
      </c>
      <c r="T27" s="77">
        <f t="shared" si="4"/>
        <v>41.410707357888</v>
      </c>
      <c r="U27" s="15" t="s">
        <v>62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68">
        <f t="shared" si="5"/>
        <v>20</v>
      </c>
      <c r="B28" s="232">
        <v>40121</v>
      </c>
      <c r="C28" s="69">
        <v>381.863</v>
      </c>
      <c r="D28" s="69">
        <v>3.196</v>
      </c>
      <c r="E28" s="70">
        <f t="shared" si="0"/>
        <v>0.2761344</v>
      </c>
      <c r="F28" s="74">
        <f t="shared" si="6"/>
        <v>16.065773333333333</v>
      </c>
      <c r="G28" s="75">
        <f t="shared" si="1"/>
        <v>4.436312679936</v>
      </c>
      <c r="H28" s="68" t="s">
        <v>63</v>
      </c>
      <c r="I28" s="20">
        <v>21.45394</v>
      </c>
      <c r="J28" s="20">
        <v>11.99356</v>
      </c>
      <c r="K28" s="20">
        <v>14.74982</v>
      </c>
      <c r="L28" s="82"/>
      <c r="M28" s="82"/>
      <c r="N28" s="15">
        <v>20</v>
      </c>
      <c r="O28" s="123">
        <v>22237</v>
      </c>
      <c r="P28" s="12">
        <v>382.303</v>
      </c>
      <c r="Q28" s="12">
        <v>7.831</v>
      </c>
      <c r="R28" s="77">
        <f t="shared" si="2"/>
        <v>0.6765984</v>
      </c>
      <c r="S28" s="74">
        <f t="shared" si="3"/>
        <v>40.93881666666667</v>
      </c>
      <c r="T28" s="77">
        <f t="shared" si="4"/>
        <v>27.699137854560004</v>
      </c>
      <c r="U28" s="15" t="s">
        <v>63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68">
        <f t="shared" si="5"/>
        <v>21</v>
      </c>
      <c r="B29" s="232">
        <v>40127</v>
      </c>
      <c r="C29" s="69">
        <v>381.873</v>
      </c>
      <c r="D29" s="69">
        <v>3.33</v>
      </c>
      <c r="E29" s="70">
        <f t="shared" si="0"/>
        <v>0.287712</v>
      </c>
      <c r="F29" s="74">
        <f t="shared" si="6"/>
        <v>25.566243333333333</v>
      </c>
      <c r="G29" s="75">
        <f t="shared" si="1"/>
        <v>7.35571500192</v>
      </c>
      <c r="H29" s="68" t="s">
        <v>64</v>
      </c>
      <c r="I29" s="20">
        <v>15.317</v>
      </c>
      <c r="J29" s="20">
        <v>20.18102</v>
      </c>
      <c r="K29" s="20">
        <v>41.20071</v>
      </c>
      <c r="L29" s="82"/>
      <c r="M29" s="82"/>
      <c r="N29" s="15">
        <v>21</v>
      </c>
      <c r="O29" s="123">
        <v>22247</v>
      </c>
      <c r="P29" s="12">
        <v>382.153</v>
      </c>
      <c r="Q29" s="12">
        <v>4.6</v>
      </c>
      <c r="R29" s="77">
        <f t="shared" si="2"/>
        <v>0.39744</v>
      </c>
      <c r="S29" s="74">
        <f t="shared" si="3"/>
        <v>29.353563333333337</v>
      </c>
      <c r="T29" s="77">
        <f t="shared" si="4"/>
        <v>11.666280211200002</v>
      </c>
      <c r="U29" s="15" t="s">
        <v>64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68">
        <f t="shared" si="5"/>
        <v>22</v>
      </c>
      <c r="B30" s="232">
        <v>40134</v>
      </c>
      <c r="C30" s="69">
        <v>381.853</v>
      </c>
      <c r="D30" s="69">
        <v>2.918</v>
      </c>
      <c r="E30" s="70">
        <f t="shared" si="0"/>
        <v>0.25211520000000004</v>
      </c>
      <c r="F30" s="74">
        <f t="shared" si="6"/>
        <v>28.976053333333336</v>
      </c>
      <c r="G30" s="75">
        <f t="shared" si="1"/>
        <v>7.305303481344002</v>
      </c>
      <c r="H30" s="68" t="s">
        <v>66</v>
      </c>
      <c r="I30" s="20">
        <v>28.9218</v>
      </c>
      <c r="J30" s="20">
        <v>26.28121</v>
      </c>
      <c r="K30" s="20">
        <v>31.72515</v>
      </c>
      <c r="L30" s="82"/>
      <c r="M30" s="82"/>
      <c r="N30" s="15">
        <v>22</v>
      </c>
      <c r="O30" s="123">
        <v>22256</v>
      </c>
      <c r="P30" s="12">
        <v>382.003</v>
      </c>
      <c r="Q30" s="12">
        <v>2.106</v>
      </c>
      <c r="R30" s="77">
        <f t="shared" si="2"/>
        <v>0.1819584</v>
      </c>
      <c r="S30" s="74">
        <f t="shared" si="3"/>
        <v>86.18877333333334</v>
      </c>
      <c r="T30" s="77">
        <f t="shared" si="4"/>
        <v>15.682771293696002</v>
      </c>
      <c r="U30" s="15" t="s">
        <v>66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68">
        <f t="shared" si="5"/>
        <v>23</v>
      </c>
      <c r="B31" s="232"/>
      <c r="C31" s="82"/>
      <c r="D31" s="82"/>
      <c r="E31" s="67"/>
      <c r="F31" s="74"/>
      <c r="G31" s="75"/>
      <c r="H31" s="68" t="s">
        <v>67</v>
      </c>
      <c r="I31" s="20"/>
      <c r="J31" s="20"/>
      <c r="K31" s="20"/>
      <c r="L31" s="82" t="s">
        <v>65</v>
      </c>
      <c r="M31" s="82"/>
      <c r="N31" s="15">
        <v>23</v>
      </c>
      <c r="O31" s="123">
        <v>22268</v>
      </c>
      <c r="P31" s="12">
        <v>381.883</v>
      </c>
      <c r="Q31" s="12">
        <v>1.383</v>
      </c>
      <c r="R31" s="77">
        <f t="shared" si="2"/>
        <v>0.1194912</v>
      </c>
      <c r="S31" s="74">
        <f t="shared" si="3"/>
        <v>93.52812333333333</v>
      </c>
      <c r="T31" s="77">
        <f t="shared" si="4"/>
        <v>11.175787690847999</v>
      </c>
      <c r="U31" s="15" t="s">
        <v>80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68">
        <f t="shared" si="5"/>
        <v>24</v>
      </c>
      <c r="B32" s="232">
        <v>40182</v>
      </c>
      <c r="C32" s="69">
        <v>381.603</v>
      </c>
      <c r="D32" s="69">
        <v>0.052</v>
      </c>
      <c r="E32" s="70">
        <f t="shared" si="0"/>
        <v>0.0044928</v>
      </c>
      <c r="F32" s="74">
        <f t="shared" si="6"/>
        <v>10.917513333333334</v>
      </c>
      <c r="G32" s="75">
        <f t="shared" si="1"/>
        <v>0.049050203904</v>
      </c>
      <c r="H32" s="68" t="s">
        <v>68</v>
      </c>
      <c r="I32" s="20">
        <v>11.99003</v>
      </c>
      <c r="J32" s="20">
        <v>17.44506</v>
      </c>
      <c r="K32" s="20">
        <v>3.31745</v>
      </c>
      <c r="L32" s="82"/>
      <c r="M32" s="82"/>
      <c r="N32" s="15">
        <v>24</v>
      </c>
      <c r="O32" s="123">
        <v>22275</v>
      </c>
      <c r="P32" s="12">
        <v>381.863</v>
      </c>
      <c r="Q32" s="12">
        <v>1.221</v>
      </c>
      <c r="R32" s="77">
        <f t="shared" si="2"/>
        <v>0.10549440000000002</v>
      </c>
      <c r="S32" s="74">
        <f t="shared" si="3"/>
        <v>88.46972</v>
      </c>
      <c r="T32" s="77">
        <f t="shared" si="4"/>
        <v>9.333060029568001</v>
      </c>
      <c r="U32" s="15" t="s">
        <v>68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68">
        <f t="shared" si="5"/>
        <v>25</v>
      </c>
      <c r="B33" s="232">
        <v>40190</v>
      </c>
      <c r="C33" s="69">
        <v>381.613</v>
      </c>
      <c r="D33" s="69">
        <v>0.068</v>
      </c>
      <c r="E33" s="70">
        <f t="shared" si="0"/>
        <v>0.0058752000000000006</v>
      </c>
      <c r="F33" s="74">
        <f t="shared" si="6"/>
        <v>12.3744</v>
      </c>
      <c r="G33" s="75">
        <f t="shared" si="1"/>
        <v>0.07270207488000001</v>
      </c>
      <c r="H33" s="68" t="s">
        <v>69</v>
      </c>
      <c r="I33" s="20">
        <v>16.36863</v>
      </c>
      <c r="J33" s="20">
        <v>6.87778</v>
      </c>
      <c r="K33" s="20">
        <v>13.87679</v>
      </c>
      <c r="L33" s="82"/>
      <c r="M33" s="82"/>
      <c r="N33" s="15">
        <v>25</v>
      </c>
      <c r="O33" s="123">
        <v>22286</v>
      </c>
      <c r="P33" s="12">
        <v>381.983</v>
      </c>
      <c r="Q33" s="12">
        <v>2.118</v>
      </c>
      <c r="R33" s="77">
        <f t="shared" si="2"/>
        <v>0.1829952</v>
      </c>
      <c r="S33" s="74">
        <f t="shared" si="3"/>
        <v>29.70712333333333</v>
      </c>
      <c r="T33" s="77">
        <f t="shared" si="4"/>
        <v>5.436260975808</v>
      </c>
      <c r="U33" s="15" t="s">
        <v>69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68">
        <f t="shared" si="5"/>
        <v>26</v>
      </c>
      <c r="B34" s="232">
        <v>40216</v>
      </c>
      <c r="C34" s="69">
        <v>381.573</v>
      </c>
      <c r="D34" s="69">
        <v>0.02</v>
      </c>
      <c r="E34" s="70">
        <f t="shared" si="0"/>
        <v>0.0017280000000000002</v>
      </c>
      <c r="F34" s="89">
        <f t="shared" si="6"/>
        <v>25.58932</v>
      </c>
      <c r="G34" s="90">
        <f t="shared" si="1"/>
        <v>0.04421834496</v>
      </c>
      <c r="H34" s="68" t="s">
        <v>70</v>
      </c>
      <c r="I34" s="20">
        <v>24.60486</v>
      </c>
      <c r="J34" s="20">
        <v>21.98697</v>
      </c>
      <c r="K34" s="20">
        <v>30.17613</v>
      </c>
      <c r="L34" s="82"/>
      <c r="M34" s="82"/>
      <c r="N34" s="15">
        <v>26</v>
      </c>
      <c r="O34" s="123">
        <v>22296</v>
      </c>
      <c r="P34" s="12">
        <v>381.863</v>
      </c>
      <c r="Q34" s="12">
        <v>1.037</v>
      </c>
      <c r="R34" s="77">
        <f t="shared" si="2"/>
        <v>0.0895968</v>
      </c>
      <c r="S34" s="74">
        <f t="shared" si="3"/>
        <v>44.219676666666665</v>
      </c>
      <c r="T34" s="77">
        <f t="shared" si="4"/>
        <v>3.9619415263680002</v>
      </c>
      <c r="U34" s="15" t="s">
        <v>70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68">
        <f t="shared" si="5"/>
        <v>27</v>
      </c>
      <c r="B35" s="232">
        <v>40225</v>
      </c>
      <c r="C35" s="69">
        <v>381.573</v>
      </c>
      <c r="D35" s="69">
        <v>0.02</v>
      </c>
      <c r="E35" s="70">
        <f t="shared" si="0"/>
        <v>0.0017280000000000002</v>
      </c>
      <c r="F35" s="89">
        <f t="shared" si="6"/>
        <v>7.54777</v>
      </c>
      <c r="G35" s="90">
        <f t="shared" si="1"/>
        <v>0.013042546560000002</v>
      </c>
      <c r="H35" s="68" t="s">
        <v>71</v>
      </c>
      <c r="I35" s="20">
        <v>3.70283</v>
      </c>
      <c r="J35" s="20">
        <v>6.96064</v>
      </c>
      <c r="K35" s="20">
        <v>11.97984</v>
      </c>
      <c r="L35" s="82"/>
      <c r="M35" s="82"/>
      <c r="N35" s="15">
        <v>27</v>
      </c>
      <c r="O35" s="123">
        <v>22303</v>
      </c>
      <c r="P35" s="12">
        <v>381.853</v>
      </c>
      <c r="Q35" s="12">
        <v>1.168</v>
      </c>
      <c r="R35" s="77">
        <f t="shared" si="2"/>
        <v>0.1009152</v>
      </c>
      <c r="S35" s="74">
        <f t="shared" si="3"/>
        <v>48.97262333333333</v>
      </c>
      <c r="T35" s="77">
        <f t="shared" si="4"/>
        <v>4.942082078207999</v>
      </c>
      <c r="U35" s="15" t="s">
        <v>71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68">
        <f t="shared" si="5"/>
        <v>28</v>
      </c>
      <c r="B36" s="232">
        <v>40254</v>
      </c>
      <c r="C36" s="69">
        <v>381.553</v>
      </c>
      <c r="D36" s="69">
        <v>0.009</v>
      </c>
      <c r="E36" s="70">
        <f t="shared" si="0"/>
        <v>0.0007776</v>
      </c>
      <c r="F36" s="89">
        <f aca="true" t="shared" si="7" ref="F36:F79">+AVERAGE(I36:K36)</f>
        <v>69.21668666666666</v>
      </c>
      <c r="G36" s="90">
        <f aca="true" t="shared" si="8" ref="G36:G79">F36*E36</f>
        <v>0.053822895552</v>
      </c>
      <c r="H36" s="68" t="s">
        <v>72</v>
      </c>
      <c r="I36" s="20">
        <v>73.45759</v>
      </c>
      <c r="J36" s="20">
        <v>75.73058</v>
      </c>
      <c r="K36" s="20">
        <v>58.46189</v>
      </c>
      <c r="L36" s="82"/>
      <c r="M36" s="82"/>
      <c r="N36" s="15">
        <v>28</v>
      </c>
      <c r="O36" s="123">
        <v>42405</v>
      </c>
      <c r="P36" s="12">
        <v>381.563</v>
      </c>
      <c r="Q36" s="12">
        <v>0.048</v>
      </c>
      <c r="R36" s="77">
        <f t="shared" si="2"/>
        <v>0.0041472</v>
      </c>
      <c r="S36" s="74">
        <f>+AVERAGE(V36:X36)</f>
        <v>21.308486666666663</v>
      </c>
      <c r="T36" s="77">
        <f>S36*R36</f>
        <v>0.08837055590399999</v>
      </c>
      <c r="U36" s="133" t="s">
        <v>72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78">
        <f t="shared" si="5"/>
        <v>29</v>
      </c>
      <c r="B37" s="233">
        <v>40260</v>
      </c>
      <c r="C37" s="79">
        <v>381.553</v>
      </c>
      <c r="D37" s="79">
        <v>0.01</v>
      </c>
      <c r="E37" s="80">
        <f t="shared" si="0"/>
        <v>0.0008640000000000001</v>
      </c>
      <c r="F37" s="91">
        <f t="shared" si="7"/>
        <v>53.16074333333333</v>
      </c>
      <c r="G37" s="92">
        <f t="shared" si="8"/>
        <v>0.04593088224</v>
      </c>
      <c r="H37" s="78" t="s">
        <v>73</v>
      </c>
      <c r="I37" s="81">
        <v>52.47734</v>
      </c>
      <c r="J37" s="81">
        <v>56.50487</v>
      </c>
      <c r="K37" s="81">
        <v>50.50002</v>
      </c>
      <c r="L37" s="82"/>
      <c r="M37" s="82"/>
      <c r="N37" s="15">
        <v>29</v>
      </c>
      <c r="O37" s="123">
        <v>22324</v>
      </c>
      <c r="P37" s="12">
        <v>381.553</v>
      </c>
      <c r="Q37" s="12">
        <v>0.036</v>
      </c>
      <c r="R37" s="77">
        <f t="shared" si="2"/>
        <v>0.0031104</v>
      </c>
      <c r="S37" s="74">
        <f>+AVERAGE(V37:X37)</f>
        <v>38.43884666666667</v>
      </c>
      <c r="T37" s="77">
        <f>S37*R37</f>
        <v>0.11956018867200002</v>
      </c>
      <c r="U37" s="133" t="s">
        <v>73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68">
        <v>1</v>
      </c>
      <c r="B38" s="232">
        <v>40270</v>
      </c>
      <c r="C38" s="69">
        <v>381.553</v>
      </c>
      <c r="D38" s="69">
        <v>0.013</v>
      </c>
      <c r="E38" s="70">
        <f t="shared" si="0"/>
        <v>0.0011232</v>
      </c>
      <c r="F38" s="89">
        <f t="shared" si="7"/>
        <v>45.66841333333334</v>
      </c>
      <c r="G38" s="90">
        <f t="shared" si="8"/>
        <v>0.05129476185600001</v>
      </c>
      <c r="H38" s="68" t="s">
        <v>74</v>
      </c>
      <c r="I38" s="20">
        <v>43.51762</v>
      </c>
      <c r="J38" s="20">
        <v>36.46518</v>
      </c>
      <c r="K38" s="20">
        <v>57.02244</v>
      </c>
      <c r="L38" s="82"/>
      <c r="M38" s="82"/>
      <c r="N38" s="15">
        <v>30</v>
      </c>
      <c r="O38" s="123">
        <v>22331</v>
      </c>
      <c r="P38" s="12">
        <v>381.553</v>
      </c>
      <c r="Q38" s="12">
        <v>0.044</v>
      </c>
      <c r="R38" s="77">
        <f t="shared" si="2"/>
        <v>0.0038016</v>
      </c>
      <c r="S38" s="74">
        <f>+AVERAGE(V38:X38)</f>
        <v>45.631253333333326</v>
      </c>
      <c r="T38" s="77">
        <f>S38*R38</f>
        <v>0.17347177267199998</v>
      </c>
      <c r="U38" s="278" t="s">
        <v>81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68">
        <v>2</v>
      </c>
      <c r="B39" s="232">
        <v>40288</v>
      </c>
      <c r="C39" s="69">
        <v>381.573</v>
      </c>
      <c r="D39" s="69">
        <v>0.023</v>
      </c>
      <c r="E39" s="70">
        <f t="shared" si="0"/>
        <v>0.0019872</v>
      </c>
      <c r="F39" s="89">
        <f t="shared" si="7"/>
        <v>29.45794666666667</v>
      </c>
      <c r="G39" s="90">
        <f t="shared" si="8"/>
        <v>0.05853883161600001</v>
      </c>
      <c r="H39" s="68" t="s">
        <v>75</v>
      </c>
      <c r="I39" s="20">
        <v>46.81757</v>
      </c>
      <c r="J39" s="20">
        <v>26.13633</v>
      </c>
      <c r="K39" s="20">
        <v>15.41994</v>
      </c>
      <c r="L39" s="82"/>
      <c r="M39" s="82"/>
      <c r="N39" s="67"/>
      <c r="O39" s="67"/>
    </row>
    <row r="40" spans="1:15" s="17" customFormat="1" ht="24">
      <c r="A40" s="68">
        <v>3</v>
      </c>
      <c r="B40" s="232">
        <v>40297</v>
      </c>
      <c r="C40" s="69">
        <v>381.573</v>
      </c>
      <c r="D40" s="69">
        <v>0.023</v>
      </c>
      <c r="E40" s="70">
        <f t="shared" si="0"/>
        <v>0.0019872</v>
      </c>
      <c r="F40" s="89">
        <f t="shared" si="7"/>
        <v>17.10242</v>
      </c>
      <c r="G40" s="90">
        <f t="shared" si="8"/>
        <v>0.033985929024</v>
      </c>
      <c r="H40" s="68" t="s">
        <v>76</v>
      </c>
      <c r="I40" s="20">
        <v>15.01858</v>
      </c>
      <c r="J40" s="20">
        <v>13.06336</v>
      </c>
      <c r="K40" s="20">
        <v>23.22532</v>
      </c>
      <c r="L40" s="82"/>
      <c r="M40" s="82"/>
      <c r="N40" s="67"/>
      <c r="O40" s="67"/>
    </row>
    <row r="41" spans="1:15" s="17" customFormat="1" ht="24">
      <c r="A41" s="68">
        <v>4</v>
      </c>
      <c r="B41" s="232">
        <v>40303</v>
      </c>
      <c r="C41" s="69">
        <v>381.573</v>
      </c>
      <c r="D41" s="69">
        <v>0.024</v>
      </c>
      <c r="E41" s="70">
        <f t="shared" si="0"/>
        <v>0.0020736</v>
      </c>
      <c r="F41" s="69">
        <f t="shared" si="7"/>
        <v>12.580456666666665</v>
      </c>
      <c r="G41" s="71">
        <f t="shared" si="8"/>
        <v>0.026086834943999996</v>
      </c>
      <c r="H41" s="68" t="s">
        <v>77</v>
      </c>
      <c r="I41" s="20">
        <v>10.61655</v>
      </c>
      <c r="J41" s="20">
        <v>18.83862</v>
      </c>
      <c r="K41" s="20">
        <v>8.2862</v>
      </c>
      <c r="L41" s="82"/>
      <c r="M41" s="82"/>
      <c r="N41" s="67"/>
      <c r="O41" s="67"/>
    </row>
    <row r="42" spans="1:15" s="17" customFormat="1" ht="24">
      <c r="A42" s="68">
        <v>5</v>
      </c>
      <c r="B42" s="232">
        <v>40315</v>
      </c>
      <c r="C42" s="69">
        <v>381.593</v>
      </c>
      <c r="D42" s="69">
        <v>0.05</v>
      </c>
      <c r="E42" s="70">
        <f t="shared" si="0"/>
        <v>0.00432</v>
      </c>
      <c r="F42" s="69">
        <f t="shared" si="7"/>
        <v>19.49657</v>
      </c>
      <c r="G42" s="71">
        <f t="shared" si="8"/>
        <v>0.0842251824</v>
      </c>
      <c r="H42" s="68" t="s">
        <v>78</v>
      </c>
      <c r="I42" s="20">
        <v>21.34311</v>
      </c>
      <c r="J42" s="20">
        <v>18.81644</v>
      </c>
      <c r="K42" s="20">
        <v>18.33016</v>
      </c>
      <c r="L42" s="82"/>
      <c r="M42" s="82"/>
      <c r="N42" s="67"/>
      <c r="O42" s="67"/>
    </row>
    <row r="43" spans="1:15" s="17" customFormat="1" ht="24">
      <c r="A43" s="68">
        <v>6</v>
      </c>
      <c r="B43" s="232">
        <v>40323</v>
      </c>
      <c r="C43" s="69">
        <v>381.653</v>
      </c>
      <c r="D43" s="69">
        <v>0.239</v>
      </c>
      <c r="E43" s="70">
        <f t="shared" si="0"/>
        <v>0.0206496</v>
      </c>
      <c r="F43" s="69">
        <f t="shared" si="7"/>
        <v>26.400996666666668</v>
      </c>
      <c r="G43" s="71">
        <f t="shared" si="8"/>
        <v>0.545170020768</v>
      </c>
      <c r="H43" s="68" t="s">
        <v>79</v>
      </c>
      <c r="I43" s="20">
        <v>19.98831</v>
      </c>
      <c r="J43" s="20">
        <v>30.60511</v>
      </c>
      <c r="K43" s="20">
        <v>28.60957</v>
      </c>
      <c r="L43" s="82"/>
      <c r="M43" s="82"/>
      <c r="N43" s="67"/>
      <c r="O43" s="67"/>
    </row>
    <row r="44" spans="1:15" s="17" customFormat="1" ht="24">
      <c r="A44" s="68">
        <v>7</v>
      </c>
      <c r="B44" s="232">
        <v>40331</v>
      </c>
      <c r="C44" s="69">
        <v>381.603</v>
      </c>
      <c r="D44" s="69">
        <v>0.068</v>
      </c>
      <c r="E44" s="70">
        <f t="shared" si="0"/>
        <v>0.0058752000000000006</v>
      </c>
      <c r="F44" s="69">
        <f t="shared" si="7"/>
        <v>32.986866666666664</v>
      </c>
      <c r="G44" s="71">
        <f t="shared" si="8"/>
        <v>0.19380443904</v>
      </c>
      <c r="H44" s="68" t="s">
        <v>50</v>
      </c>
      <c r="I44" s="20">
        <v>36.90766</v>
      </c>
      <c r="J44" s="20">
        <v>24.02184</v>
      </c>
      <c r="K44" s="20">
        <v>38.0311</v>
      </c>
      <c r="L44" s="82"/>
      <c r="M44" s="82"/>
      <c r="N44" s="67"/>
      <c r="O44" s="67"/>
    </row>
    <row r="45" spans="1:15" s="17" customFormat="1" ht="24">
      <c r="A45" s="68">
        <v>8</v>
      </c>
      <c r="B45" s="232">
        <v>40343</v>
      </c>
      <c r="C45" s="69">
        <v>381.543</v>
      </c>
      <c r="D45" s="69">
        <v>0.013</v>
      </c>
      <c r="E45" s="70">
        <f t="shared" si="0"/>
        <v>0.0011232</v>
      </c>
      <c r="F45" s="69">
        <f t="shared" si="7"/>
        <v>68.60434666666667</v>
      </c>
      <c r="G45" s="71">
        <f t="shared" si="8"/>
        <v>0.077056402176</v>
      </c>
      <c r="H45" s="68" t="s">
        <v>51</v>
      </c>
      <c r="I45" s="20">
        <v>58.65841</v>
      </c>
      <c r="J45" s="20">
        <v>61.05176</v>
      </c>
      <c r="K45" s="20">
        <v>86.10287</v>
      </c>
      <c r="L45" s="82"/>
      <c r="M45" s="82"/>
      <c r="N45" s="67"/>
      <c r="O45" s="67"/>
    </row>
    <row r="46" spans="1:15" s="17" customFormat="1" ht="24">
      <c r="A46" s="68">
        <v>9</v>
      </c>
      <c r="B46" s="232">
        <v>40350</v>
      </c>
      <c r="C46" s="69">
        <v>381.533</v>
      </c>
      <c r="D46" s="69">
        <v>0.012</v>
      </c>
      <c r="E46" s="70">
        <f t="shared" si="0"/>
        <v>0.0010368</v>
      </c>
      <c r="F46" s="69">
        <f t="shared" si="7"/>
        <v>61.259373333333336</v>
      </c>
      <c r="G46" s="71">
        <f t="shared" si="8"/>
        <v>0.063513718272</v>
      </c>
      <c r="H46" s="68" t="s">
        <v>52</v>
      </c>
      <c r="I46" s="20">
        <v>74.8446</v>
      </c>
      <c r="J46" s="20">
        <v>63.30502</v>
      </c>
      <c r="K46" s="20">
        <v>45.6285</v>
      </c>
      <c r="L46" s="82"/>
      <c r="M46" s="82"/>
      <c r="N46" s="67"/>
      <c r="O46" s="67"/>
    </row>
    <row r="47" spans="1:15" s="17" customFormat="1" ht="24">
      <c r="A47" s="68">
        <v>10</v>
      </c>
      <c r="B47" s="232">
        <v>40371</v>
      </c>
      <c r="C47" s="69">
        <v>381.533</v>
      </c>
      <c r="D47" s="69">
        <v>0.01</v>
      </c>
      <c r="E47" s="70">
        <f t="shared" si="0"/>
        <v>0.0008640000000000001</v>
      </c>
      <c r="F47" s="69">
        <f t="shared" si="7"/>
        <v>5.876676666666666</v>
      </c>
      <c r="G47" s="71">
        <f t="shared" si="8"/>
        <v>0.005077448639999999</v>
      </c>
      <c r="H47" s="68" t="s">
        <v>53</v>
      </c>
      <c r="I47" s="20">
        <v>5.36589</v>
      </c>
      <c r="J47" s="20">
        <v>6.78952</v>
      </c>
      <c r="K47" s="20">
        <v>5.47462</v>
      </c>
      <c r="L47" s="82"/>
      <c r="M47" s="82"/>
      <c r="N47" s="67"/>
      <c r="O47" s="67"/>
    </row>
    <row r="48" spans="1:15" s="17" customFormat="1" ht="24">
      <c r="A48" s="68">
        <v>11</v>
      </c>
      <c r="B48" s="232">
        <v>40379</v>
      </c>
      <c r="C48" s="69">
        <v>381.533</v>
      </c>
      <c r="D48" s="69">
        <v>0.012</v>
      </c>
      <c r="E48" s="70">
        <f t="shared" si="0"/>
        <v>0.0010368</v>
      </c>
      <c r="F48" s="69">
        <f t="shared" si="7"/>
        <v>9.754423333333333</v>
      </c>
      <c r="G48" s="71">
        <f t="shared" si="8"/>
        <v>0.010113386112</v>
      </c>
      <c r="H48" s="68" t="s">
        <v>54</v>
      </c>
      <c r="I48" s="20">
        <v>10.74366</v>
      </c>
      <c r="J48" s="20">
        <v>10.476</v>
      </c>
      <c r="K48" s="20">
        <v>8.04361</v>
      </c>
      <c r="L48" s="82"/>
      <c r="M48" s="82"/>
      <c r="N48" s="67"/>
      <c r="O48" s="67"/>
    </row>
    <row r="49" spans="1:15" s="17" customFormat="1" ht="24">
      <c r="A49" s="68">
        <v>12</v>
      </c>
      <c r="B49" s="232">
        <v>40385</v>
      </c>
      <c r="C49" s="69">
        <v>381.533</v>
      </c>
      <c r="D49" s="69">
        <v>0.016</v>
      </c>
      <c r="E49" s="70">
        <f t="shared" si="0"/>
        <v>0.0013824000000000002</v>
      </c>
      <c r="F49" s="69">
        <f t="shared" si="7"/>
        <v>16.895586666666663</v>
      </c>
      <c r="G49" s="71">
        <f t="shared" si="8"/>
        <v>0.023356459008</v>
      </c>
      <c r="H49" s="68" t="s">
        <v>55</v>
      </c>
      <c r="I49" s="20">
        <v>12.31453</v>
      </c>
      <c r="J49" s="20">
        <v>32.91842</v>
      </c>
      <c r="K49" s="20">
        <v>5.45381</v>
      </c>
      <c r="L49" s="82"/>
      <c r="M49" s="82"/>
      <c r="N49" s="67"/>
      <c r="O49" s="67"/>
    </row>
    <row r="50" spans="1:15" s="17" customFormat="1" ht="24">
      <c r="A50" s="68">
        <v>13</v>
      </c>
      <c r="B50" s="232">
        <v>40404</v>
      </c>
      <c r="C50" s="69">
        <v>383.303</v>
      </c>
      <c r="D50" s="69">
        <v>50.59</v>
      </c>
      <c r="E50" s="70">
        <f t="shared" si="0"/>
        <v>4.370976000000001</v>
      </c>
      <c r="F50" s="69">
        <f t="shared" si="7"/>
        <v>2070.554203333333</v>
      </c>
      <c r="G50" s="71">
        <f t="shared" si="8"/>
        <v>9050.342729469121</v>
      </c>
      <c r="H50" s="68" t="s">
        <v>56</v>
      </c>
      <c r="I50" s="20">
        <v>2269.84519</v>
      </c>
      <c r="J50" s="20">
        <v>2158.13323</v>
      </c>
      <c r="K50" s="20">
        <v>1783.68419</v>
      </c>
      <c r="L50" s="82"/>
      <c r="M50" s="82"/>
      <c r="N50" s="67"/>
      <c r="O50" s="67"/>
    </row>
    <row r="51" spans="1:15" s="17" customFormat="1" ht="24">
      <c r="A51" s="68">
        <v>14</v>
      </c>
      <c r="B51" s="232">
        <v>40412</v>
      </c>
      <c r="C51" s="69">
        <v>384.533</v>
      </c>
      <c r="D51" s="69">
        <v>156.709</v>
      </c>
      <c r="E51" s="70">
        <f t="shared" si="0"/>
        <v>13.539657600000002</v>
      </c>
      <c r="F51" s="69">
        <f t="shared" si="7"/>
        <v>2392.9429933333336</v>
      </c>
      <c r="G51" s="71">
        <f t="shared" si="8"/>
        <v>32399.628786052424</v>
      </c>
      <c r="H51" s="68" t="s">
        <v>57</v>
      </c>
      <c r="I51" s="20">
        <v>2466.89431</v>
      </c>
      <c r="J51" s="20">
        <v>2570.57394</v>
      </c>
      <c r="K51" s="20">
        <v>2141.36073</v>
      </c>
      <c r="L51" s="82"/>
      <c r="M51" s="82"/>
      <c r="N51" s="67"/>
      <c r="O51" s="67"/>
    </row>
    <row r="52" spans="1:15" s="17" customFormat="1" ht="24">
      <c r="A52" s="68">
        <v>15</v>
      </c>
      <c r="B52" s="232">
        <v>40412</v>
      </c>
      <c r="C52" s="17">
        <v>383.773</v>
      </c>
      <c r="D52" s="69">
        <v>72.532</v>
      </c>
      <c r="E52" s="70">
        <f t="shared" si="0"/>
        <v>6.2667648</v>
      </c>
      <c r="F52" s="69">
        <f t="shared" si="7"/>
        <v>1479.6456833333334</v>
      </c>
      <c r="G52" s="71">
        <f t="shared" si="8"/>
        <v>9272.59148478528</v>
      </c>
      <c r="H52" s="68" t="s">
        <v>58</v>
      </c>
      <c r="I52" s="20">
        <v>1486.22411</v>
      </c>
      <c r="J52" s="20">
        <v>1275.58882</v>
      </c>
      <c r="K52" s="20">
        <v>1677.12412</v>
      </c>
      <c r="L52" s="82"/>
      <c r="M52" s="82"/>
      <c r="N52" s="67"/>
      <c r="O52" s="67"/>
    </row>
    <row r="53" spans="1:15" s="17" customFormat="1" ht="24">
      <c r="A53" s="68">
        <v>16</v>
      </c>
      <c r="B53" s="232">
        <v>40432</v>
      </c>
      <c r="C53" s="69">
        <v>384.273</v>
      </c>
      <c r="D53" s="69">
        <v>156.904</v>
      </c>
      <c r="E53" s="70">
        <f t="shared" si="0"/>
        <v>13.556505600000001</v>
      </c>
      <c r="F53" s="69">
        <f t="shared" si="7"/>
        <v>922.5731433333334</v>
      </c>
      <c r="G53" s="71">
        <f t="shared" si="8"/>
        <v>12506.867984007939</v>
      </c>
      <c r="H53" s="68" t="s">
        <v>59</v>
      </c>
      <c r="I53" s="20">
        <v>1121.62027</v>
      </c>
      <c r="J53" s="20">
        <v>800.67969</v>
      </c>
      <c r="K53" s="20">
        <v>845.41947</v>
      </c>
      <c r="L53" s="82"/>
      <c r="M53" s="82"/>
      <c r="N53" s="67"/>
      <c r="O53" s="67"/>
    </row>
    <row r="54" spans="1:15" s="17" customFormat="1" ht="24">
      <c r="A54" s="68">
        <v>17</v>
      </c>
      <c r="B54" s="232">
        <v>40432</v>
      </c>
      <c r="C54" s="69">
        <v>384.703</v>
      </c>
      <c r="D54" s="69">
        <v>238.666</v>
      </c>
      <c r="E54" s="70">
        <f t="shared" si="0"/>
        <v>20.6207424</v>
      </c>
      <c r="F54" s="69">
        <f t="shared" si="7"/>
        <v>1006.8868466666667</v>
      </c>
      <c r="G54" s="71">
        <f t="shared" si="8"/>
        <v>20762.754291061632</v>
      </c>
      <c r="H54" s="68" t="s">
        <v>60</v>
      </c>
      <c r="I54" s="20">
        <v>847.37145</v>
      </c>
      <c r="J54" s="20">
        <v>1112.12737</v>
      </c>
      <c r="K54" s="20">
        <v>1061.16172</v>
      </c>
      <c r="L54" s="82"/>
      <c r="M54" s="82"/>
      <c r="N54" s="67"/>
      <c r="O54" s="67"/>
    </row>
    <row r="55" spans="1:15" s="17" customFormat="1" ht="24">
      <c r="A55" s="68">
        <v>18</v>
      </c>
      <c r="B55" s="232">
        <v>40449</v>
      </c>
      <c r="C55" s="69">
        <v>384.543</v>
      </c>
      <c r="D55" s="69">
        <v>229.575</v>
      </c>
      <c r="E55" s="70">
        <f t="shared" si="0"/>
        <v>19.83528</v>
      </c>
      <c r="F55" s="69">
        <f t="shared" si="7"/>
        <v>2094.8647066666667</v>
      </c>
      <c r="G55" s="71">
        <f t="shared" si="8"/>
        <v>41552.2280188512</v>
      </c>
      <c r="H55" s="68" t="s">
        <v>61</v>
      </c>
      <c r="I55" s="20">
        <v>1808.38682</v>
      </c>
      <c r="J55" s="20">
        <v>1926.60861</v>
      </c>
      <c r="K55" s="20">
        <v>2549.59869</v>
      </c>
      <c r="L55" s="82"/>
      <c r="M55" s="82"/>
      <c r="N55" s="67"/>
      <c r="O55" s="67"/>
    </row>
    <row r="56" spans="1:15" s="17" customFormat="1" ht="24">
      <c r="A56" s="68">
        <v>19</v>
      </c>
      <c r="B56" s="232">
        <v>40471</v>
      </c>
      <c r="C56" s="69">
        <v>382.563</v>
      </c>
      <c r="D56" s="69">
        <v>16.307</v>
      </c>
      <c r="E56" s="70">
        <f t="shared" si="0"/>
        <v>1.4089247999999999</v>
      </c>
      <c r="F56" s="69">
        <f t="shared" si="7"/>
        <v>211.45330333333334</v>
      </c>
      <c r="G56" s="71">
        <f t="shared" si="8"/>
        <v>297.921803108256</v>
      </c>
      <c r="H56" s="68" t="s">
        <v>62</v>
      </c>
      <c r="I56" s="20">
        <v>194.35737</v>
      </c>
      <c r="J56" s="20">
        <v>202.73917</v>
      </c>
      <c r="K56" s="20">
        <v>237.26337</v>
      </c>
      <c r="L56" s="82"/>
      <c r="M56" s="82"/>
      <c r="N56" s="67"/>
      <c r="O56" s="67"/>
    </row>
    <row r="57" spans="1:15" s="17" customFormat="1" ht="24">
      <c r="A57" s="68">
        <v>20</v>
      </c>
      <c r="B57" s="232">
        <v>40478</v>
      </c>
      <c r="C57" s="69">
        <v>382.313</v>
      </c>
      <c r="D57" s="69">
        <v>7.167</v>
      </c>
      <c r="E57" s="70">
        <f t="shared" si="0"/>
        <v>0.6192288</v>
      </c>
      <c r="F57" s="69">
        <f t="shared" si="7"/>
        <v>37.97067666666666</v>
      </c>
      <c r="G57" s="71">
        <f t="shared" si="8"/>
        <v>23.512536547487997</v>
      </c>
      <c r="H57" s="68" t="s">
        <v>63</v>
      </c>
      <c r="I57" s="20">
        <v>38.17845</v>
      </c>
      <c r="J57" s="20">
        <v>41.2532</v>
      </c>
      <c r="K57" s="20">
        <v>34.48038</v>
      </c>
      <c r="L57" s="82"/>
      <c r="M57" s="82"/>
      <c r="N57" s="67"/>
      <c r="O57" s="67"/>
    </row>
    <row r="58" spans="1:15" s="17" customFormat="1" ht="24">
      <c r="A58" s="68">
        <v>21</v>
      </c>
      <c r="B58" s="232">
        <v>40480</v>
      </c>
      <c r="C58" s="69">
        <v>384.413</v>
      </c>
      <c r="D58" s="69">
        <v>299.697</v>
      </c>
      <c r="E58" s="70">
        <f t="shared" si="0"/>
        <v>25.8938208</v>
      </c>
      <c r="F58" s="69">
        <f t="shared" si="7"/>
        <v>2135.8023200000002</v>
      </c>
      <c r="G58" s="71">
        <f t="shared" si="8"/>
        <v>55304.08253830426</v>
      </c>
      <c r="H58" s="68" t="s">
        <v>64</v>
      </c>
      <c r="I58" s="20">
        <v>2040.45287</v>
      </c>
      <c r="J58" s="20">
        <v>2004.98247</v>
      </c>
      <c r="K58" s="20">
        <v>2361.97162</v>
      </c>
      <c r="L58" s="82"/>
      <c r="M58" s="82"/>
      <c r="N58" s="67"/>
      <c r="O58" s="67"/>
    </row>
    <row r="59" spans="1:15" s="17" customFormat="1" ht="24">
      <c r="A59" s="68">
        <v>22</v>
      </c>
      <c r="B59" s="232">
        <v>40485</v>
      </c>
      <c r="C59" s="69">
        <v>232.63</v>
      </c>
      <c r="D59" s="69">
        <v>30.95</v>
      </c>
      <c r="E59" s="70">
        <f t="shared" si="0"/>
        <v>2.67408</v>
      </c>
      <c r="F59" s="69">
        <f t="shared" si="7"/>
        <v>18.201666666666664</v>
      </c>
      <c r="G59" s="71">
        <f t="shared" si="8"/>
        <v>48.67271279999999</v>
      </c>
      <c r="H59" s="68" t="s">
        <v>66</v>
      </c>
      <c r="I59" s="20">
        <v>22.03705</v>
      </c>
      <c r="J59" s="20">
        <v>18.62711</v>
      </c>
      <c r="K59" s="20">
        <v>13.94084</v>
      </c>
      <c r="L59" s="82"/>
      <c r="M59" s="82"/>
      <c r="N59" s="67"/>
      <c r="O59" s="67"/>
    </row>
    <row r="60" spans="1:15" s="17" customFormat="1" ht="24">
      <c r="A60" s="68">
        <v>23</v>
      </c>
      <c r="B60" s="232">
        <v>40491</v>
      </c>
      <c r="C60" s="69">
        <v>231.74</v>
      </c>
      <c r="D60" s="69">
        <v>3.357</v>
      </c>
      <c r="E60" s="70">
        <f t="shared" si="0"/>
        <v>0.29004480000000005</v>
      </c>
      <c r="F60" s="69">
        <f t="shared" si="7"/>
        <v>18.41313</v>
      </c>
      <c r="G60" s="71">
        <f t="shared" si="8"/>
        <v>5.340632608224</v>
      </c>
      <c r="H60" s="68" t="s">
        <v>80</v>
      </c>
      <c r="I60" s="20">
        <v>25.1022</v>
      </c>
      <c r="J60" s="20">
        <v>16.80252</v>
      </c>
      <c r="K60" s="20">
        <v>13.33467</v>
      </c>
      <c r="L60" s="82"/>
      <c r="M60" s="82"/>
      <c r="N60" s="67"/>
      <c r="O60" s="67"/>
    </row>
    <row r="61" spans="1:15" s="17" customFormat="1" ht="24">
      <c r="A61" s="68">
        <v>24</v>
      </c>
      <c r="B61" s="232">
        <v>40498</v>
      </c>
      <c r="C61" s="69">
        <v>232.33</v>
      </c>
      <c r="D61" s="69">
        <v>14.168</v>
      </c>
      <c r="E61" s="70">
        <f t="shared" si="0"/>
        <v>1.2241152</v>
      </c>
      <c r="F61" s="69">
        <f t="shared" si="7"/>
        <v>42.35119666666667</v>
      </c>
      <c r="G61" s="71">
        <f t="shared" si="8"/>
        <v>51.842743577856</v>
      </c>
      <c r="H61" s="68" t="s">
        <v>68</v>
      </c>
      <c r="I61" s="20">
        <v>51.83508</v>
      </c>
      <c r="J61" s="20">
        <v>40.35735</v>
      </c>
      <c r="K61" s="20">
        <v>34.86116</v>
      </c>
      <c r="L61" s="82"/>
      <c r="M61" s="82"/>
      <c r="N61" s="67"/>
      <c r="O61" s="67"/>
    </row>
    <row r="62" spans="1:15" s="17" customFormat="1" ht="24">
      <c r="A62" s="68">
        <v>25</v>
      </c>
      <c r="B62" s="232">
        <v>40514</v>
      </c>
      <c r="C62" s="69">
        <v>382.113</v>
      </c>
      <c r="D62" s="69">
        <v>3.032</v>
      </c>
      <c r="E62" s="70">
        <f t="shared" si="0"/>
        <v>0.2619648</v>
      </c>
      <c r="F62" s="69">
        <f t="shared" si="7"/>
        <v>13.66281</v>
      </c>
      <c r="G62" s="71">
        <f t="shared" si="8"/>
        <v>3.579175289088</v>
      </c>
      <c r="H62" s="68" t="s">
        <v>69</v>
      </c>
      <c r="I62" s="20">
        <v>16.17288</v>
      </c>
      <c r="J62" s="20">
        <v>4.38907</v>
      </c>
      <c r="K62" s="20">
        <v>20.42648</v>
      </c>
      <c r="L62" s="82"/>
      <c r="M62" s="82"/>
      <c r="N62" s="67"/>
      <c r="O62" s="67"/>
    </row>
    <row r="63" spans="1:15" s="17" customFormat="1" ht="24">
      <c r="A63" s="68">
        <v>26</v>
      </c>
      <c r="B63" s="232">
        <v>40522</v>
      </c>
      <c r="C63" s="69">
        <v>381.893</v>
      </c>
      <c r="D63" s="69">
        <v>0.95</v>
      </c>
      <c r="E63" s="70">
        <f t="shared" si="0"/>
        <v>0.08208</v>
      </c>
      <c r="F63" s="69">
        <f t="shared" si="7"/>
        <v>3.2022366666666664</v>
      </c>
      <c r="G63" s="71">
        <f t="shared" si="8"/>
        <v>0.2628395856</v>
      </c>
      <c r="H63" s="68" t="s">
        <v>70</v>
      </c>
      <c r="I63" s="20">
        <v>0.97037</v>
      </c>
      <c r="J63" s="20">
        <v>6.87311</v>
      </c>
      <c r="K63" s="20">
        <v>1.76323</v>
      </c>
      <c r="L63" s="82"/>
      <c r="M63" s="82"/>
      <c r="N63" s="67"/>
      <c r="O63" s="67"/>
    </row>
    <row r="64" spans="1:15" s="17" customFormat="1" ht="24">
      <c r="A64" s="68">
        <v>27</v>
      </c>
      <c r="B64" s="232">
        <v>40534</v>
      </c>
      <c r="C64" s="69">
        <v>381.793</v>
      </c>
      <c r="D64" s="69">
        <v>0.45</v>
      </c>
      <c r="E64" s="70">
        <f t="shared" si="0"/>
        <v>0.038880000000000005</v>
      </c>
      <c r="F64" s="69">
        <f t="shared" si="7"/>
        <v>8.648933333333334</v>
      </c>
      <c r="G64" s="71">
        <f t="shared" si="8"/>
        <v>0.33627052800000007</v>
      </c>
      <c r="H64" s="68" t="s">
        <v>71</v>
      </c>
      <c r="I64" s="20">
        <v>7.19872</v>
      </c>
      <c r="J64" s="20">
        <v>8.46894</v>
      </c>
      <c r="K64" s="20">
        <v>10.27914</v>
      </c>
      <c r="L64" s="82"/>
      <c r="M64" s="82"/>
      <c r="N64" s="67"/>
      <c r="O64" s="67"/>
    </row>
    <row r="65" spans="1:15" s="17" customFormat="1" ht="24">
      <c r="A65" s="68">
        <v>28</v>
      </c>
      <c r="B65" s="232">
        <v>40547</v>
      </c>
      <c r="C65" s="69">
        <v>381.773</v>
      </c>
      <c r="D65" s="69">
        <v>0.332</v>
      </c>
      <c r="E65" s="70">
        <f t="shared" si="0"/>
        <v>0.028684800000000003</v>
      </c>
      <c r="F65" s="69">
        <f t="shared" si="7"/>
        <v>28.475090000000005</v>
      </c>
      <c r="G65" s="71">
        <f t="shared" si="8"/>
        <v>0.8168022616320002</v>
      </c>
      <c r="H65" s="68" t="s">
        <v>72</v>
      </c>
      <c r="I65" s="20">
        <v>23.65538</v>
      </c>
      <c r="J65" s="20">
        <v>16.34844</v>
      </c>
      <c r="K65" s="20">
        <v>45.42145</v>
      </c>
      <c r="L65" s="82"/>
      <c r="M65" s="82"/>
      <c r="N65" s="67"/>
      <c r="O65" s="67"/>
    </row>
    <row r="66" spans="1:15" s="17" customFormat="1" ht="24">
      <c r="A66" s="68">
        <v>29</v>
      </c>
      <c r="B66" s="232">
        <v>40560</v>
      </c>
      <c r="C66" s="69">
        <v>381.723</v>
      </c>
      <c r="D66" s="69">
        <v>0.173</v>
      </c>
      <c r="E66" s="70">
        <f t="shared" si="0"/>
        <v>0.014947199999999999</v>
      </c>
      <c r="F66" s="69">
        <f t="shared" si="7"/>
        <v>23.673353333333335</v>
      </c>
      <c r="G66" s="71">
        <f t="shared" si="8"/>
        <v>0.35385034694399997</v>
      </c>
      <c r="H66" s="68" t="s">
        <v>73</v>
      </c>
      <c r="I66" s="20">
        <v>27.71799</v>
      </c>
      <c r="J66" s="20">
        <v>26.49535</v>
      </c>
      <c r="K66" s="20">
        <v>16.80672</v>
      </c>
      <c r="L66" s="82"/>
      <c r="M66" s="82"/>
      <c r="N66" s="67"/>
      <c r="O66" s="67"/>
    </row>
    <row r="67" spans="1:15" s="17" customFormat="1" ht="24">
      <c r="A67" s="68">
        <v>30</v>
      </c>
      <c r="B67" s="232">
        <v>40567</v>
      </c>
      <c r="C67" s="69">
        <v>381.723</v>
      </c>
      <c r="D67" s="69">
        <v>0.159</v>
      </c>
      <c r="E67" s="70">
        <f t="shared" si="0"/>
        <v>0.0137376</v>
      </c>
      <c r="F67" s="69">
        <f t="shared" si="7"/>
        <v>34.71707</v>
      </c>
      <c r="G67" s="71">
        <f t="shared" si="8"/>
        <v>0.476929220832</v>
      </c>
      <c r="H67" s="68" t="s">
        <v>81</v>
      </c>
      <c r="I67" s="20">
        <v>19.1955</v>
      </c>
      <c r="J67" s="20">
        <v>44.48353</v>
      </c>
      <c r="K67" s="20">
        <v>40.47218</v>
      </c>
      <c r="L67" s="82"/>
      <c r="M67" s="82"/>
      <c r="N67" s="67"/>
      <c r="O67" s="67"/>
    </row>
    <row r="68" spans="1:15" s="17" customFormat="1" ht="24">
      <c r="A68" s="68">
        <v>31</v>
      </c>
      <c r="B68" s="232">
        <v>40575</v>
      </c>
      <c r="C68" s="69">
        <v>381.653</v>
      </c>
      <c r="D68" s="69">
        <v>0.03</v>
      </c>
      <c r="E68" s="70">
        <f t="shared" si="0"/>
        <v>0.002592</v>
      </c>
      <c r="F68" s="69">
        <f t="shared" si="7"/>
        <v>3.051123333333333</v>
      </c>
      <c r="G68" s="71">
        <f t="shared" si="8"/>
        <v>0.007908511679999999</v>
      </c>
      <c r="H68" s="68" t="s">
        <v>82</v>
      </c>
      <c r="I68" s="20">
        <v>3.7639</v>
      </c>
      <c r="J68" s="20">
        <v>4.03739</v>
      </c>
      <c r="K68" s="20">
        <v>1.35208</v>
      </c>
      <c r="L68" s="82"/>
      <c r="M68" s="82"/>
      <c r="N68" s="67"/>
      <c r="O68" s="67"/>
    </row>
    <row r="69" spans="1:15" s="17" customFormat="1" ht="24">
      <c r="A69" s="68">
        <v>32</v>
      </c>
      <c r="B69" s="232">
        <v>40581</v>
      </c>
      <c r="C69" s="69">
        <v>381.693</v>
      </c>
      <c r="D69" s="69">
        <v>0.106</v>
      </c>
      <c r="E69" s="70">
        <f t="shared" si="0"/>
        <v>0.0091584</v>
      </c>
      <c r="F69" s="69">
        <f t="shared" si="7"/>
        <v>0.002</v>
      </c>
      <c r="G69" s="71">
        <f t="shared" si="8"/>
        <v>1.83168E-05</v>
      </c>
      <c r="H69" s="68" t="s">
        <v>83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67"/>
    </row>
    <row r="70" spans="1:15" s="17" customFormat="1" ht="24">
      <c r="A70" s="68">
        <v>33</v>
      </c>
      <c r="B70" s="232">
        <v>40591</v>
      </c>
      <c r="C70" s="69">
        <v>381.613</v>
      </c>
      <c r="D70" s="69">
        <v>0.01</v>
      </c>
      <c r="E70" s="70">
        <f t="shared" si="0"/>
        <v>0.0008640000000000001</v>
      </c>
      <c r="F70" s="69">
        <f t="shared" si="7"/>
        <v>0.002</v>
      </c>
      <c r="G70" s="71">
        <f t="shared" si="8"/>
        <v>1.7280000000000002E-06</v>
      </c>
      <c r="H70" s="68" t="s">
        <v>84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67"/>
    </row>
    <row r="71" spans="1:15" s="17" customFormat="1" ht="24">
      <c r="A71" s="68">
        <v>34</v>
      </c>
      <c r="B71" s="93">
        <v>19785</v>
      </c>
      <c r="C71" s="69">
        <v>381.623</v>
      </c>
      <c r="D71" s="69">
        <v>0.027</v>
      </c>
      <c r="E71" s="70">
        <f t="shared" si="0"/>
        <v>0.0023328</v>
      </c>
      <c r="F71" s="69">
        <f t="shared" si="7"/>
        <v>8.910513333333332</v>
      </c>
      <c r="G71" s="71">
        <f t="shared" si="8"/>
        <v>0.020786445503999995</v>
      </c>
      <c r="H71" s="68" t="s">
        <v>85</v>
      </c>
      <c r="I71" s="20">
        <v>9.94004</v>
      </c>
      <c r="J71" s="20">
        <v>4.06724</v>
      </c>
      <c r="K71" s="20">
        <v>12.72426</v>
      </c>
      <c r="L71" s="82"/>
      <c r="M71" s="82"/>
      <c r="N71" s="67"/>
      <c r="O71" s="67"/>
    </row>
    <row r="72" spans="1:15" s="17" customFormat="1" ht="24">
      <c r="A72" s="68">
        <v>35</v>
      </c>
      <c r="B72" s="93">
        <v>19791</v>
      </c>
      <c r="C72" s="69">
        <v>381.623</v>
      </c>
      <c r="D72" s="69">
        <v>0.024</v>
      </c>
      <c r="E72" s="70">
        <f t="shared" si="0"/>
        <v>0.0020736</v>
      </c>
      <c r="F72" s="69">
        <f t="shared" si="7"/>
        <v>9.313356666666666</v>
      </c>
      <c r="G72" s="71">
        <f t="shared" si="8"/>
        <v>0.019312176384</v>
      </c>
      <c r="H72" s="68" t="s">
        <v>86</v>
      </c>
      <c r="I72" s="20">
        <v>22.64508</v>
      </c>
      <c r="J72" s="20">
        <v>3.37965</v>
      </c>
      <c r="K72" s="20">
        <v>1.91534</v>
      </c>
      <c r="L72" s="82"/>
      <c r="M72" s="82"/>
      <c r="N72" s="67"/>
      <c r="O72" s="67"/>
    </row>
    <row r="73" spans="1:15" s="17" customFormat="1" ht="24.75" thickBot="1">
      <c r="A73" s="94">
        <v>36</v>
      </c>
      <c r="B73" s="99">
        <v>19798</v>
      </c>
      <c r="C73" s="95">
        <v>381.623</v>
      </c>
      <c r="D73" s="95">
        <v>0.029</v>
      </c>
      <c r="E73" s="96">
        <f t="shared" si="0"/>
        <v>0.0025056</v>
      </c>
      <c r="F73" s="95">
        <f t="shared" si="7"/>
        <v>16.33996</v>
      </c>
      <c r="G73" s="97">
        <f t="shared" si="8"/>
        <v>0.04094140377600001</v>
      </c>
      <c r="H73" s="94" t="s">
        <v>87</v>
      </c>
      <c r="I73" s="98">
        <v>14.47847</v>
      </c>
      <c r="J73" s="98">
        <v>11.2638</v>
      </c>
      <c r="K73" s="98">
        <v>23.27761</v>
      </c>
      <c r="L73" s="82"/>
      <c r="M73" s="82"/>
      <c r="N73" s="67"/>
      <c r="O73" s="67"/>
    </row>
    <row r="74" spans="1:15" s="17" customFormat="1" ht="24">
      <c r="A74" s="68">
        <v>1</v>
      </c>
      <c r="B74" s="93">
        <v>19818</v>
      </c>
      <c r="C74" s="69">
        <v>381.643</v>
      </c>
      <c r="D74" s="69">
        <v>0.078</v>
      </c>
      <c r="E74" s="70">
        <f t="shared" si="0"/>
        <v>0.006739200000000001</v>
      </c>
      <c r="F74" s="69">
        <f t="shared" si="7"/>
        <v>12.046326666666667</v>
      </c>
      <c r="G74" s="71">
        <f t="shared" si="8"/>
        <v>0.08118260467200002</v>
      </c>
      <c r="H74" s="68" t="s">
        <v>74</v>
      </c>
      <c r="I74" s="20">
        <v>12.33567</v>
      </c>
      <c r="J74" s="20">
        <v>21.05421</v>
      </c>
      <c r="K74" s="20">
        <v>2.7491</v>
      </c>
      <c r="L74" s="82"/>
      <c r="M74" s="82"/>
      <c r="N74" s="67"/>
      <c r="O74" s="67"/>
    </row>
    <row r="75" spans="1:15" s="17" customFormat="1" ht="24">
      <c r="A75" s="68">
        <v>2</v>
      </c>
      <c r="B75" s="93">
        <v>19832</v>
      </c>
      <c r="C75" s="69">
        <v>381.663</v>
      </c>
      <c r="D75" s="69">
        <v>0.11</v>
      </c>
      <c r="E75" s="70">
        <f t="shared" si="0"/>
        <v>0.009504</v>
      </c>
      <c r="F75" s="69">
        <f t="shared" si="7"/>
        <v>17.62218</v>
      </c>
      <c r="G75" s="71">
        <f t="shared" si="8"/>
        <v>0.16748119872</v>
      </c>
      <c r="H75" s="68" t="s">
        <v>75</v>
      </c>
      <c r="I75" s="20">
        <v>12.11999</v>
      </c>
      <c r="J75" s="20">
        <v>26.03568</v>
      </c>
      <c r="K75" s="20">
        <v>14.71087</v>
      </c>
      <c r="L75" s="82"/>
      <c r="M75" s="82"/>
      <c r="N75" s="67"/>
      <c r="O75" s="67"/>
    </row>
    <row r="76" spans="1:15" s="17" customFormat="1" ht="24">
      <c r="A76" s="68">
        <v>3</v>
      </c>
      <c r="B76" s="93">
        <v>19839</v>
      </c>
      <c r="C76" s="69">
        <v>382.183</v>
      </c>
      <c r="D76" s="69">
        <v>3.359</v>
      </c>
      <c r="E76" s="70">
        <f t="shared" si="0"/>
        <v>0.2902176</v>
      </c>
      <c r="F76" s="69">
        <f t="shared" si="7"/>
        <v>115.05558666666667</v>
      </c>
      <c r="G76" s="71">
        <f t="shared" si="8"/>
        <v>33.391156228992</v>
      </c>
      <c r="H76" s="68" t="s">
        <v>76</v>
      </c>
      <c r="I76" s="20">
        <v>111.65315</v>
      </c>
      <c r="J76" s="20">
        <v>119.37592</v>
      </c>
      <c r="K76" s="20">
        <v>114.13769</v>
      </c>
      <c r="L76" s="82"/>
      <c r="M76" s="82"/>
      <c r="N76" s="67"/>
      <c r="O76" s="67"/>
    </row>
    <row r="77" spans="1:15" s="17" customFormat="1" ht="24">
      <c r="A77" s="68">
        <v>4</v>
      </c>
      <c r="B77" s="93">
        <v>19846</v>
      </c>
      <c r="C77" s="69">
        <v>382.213</v>
      </c>
      <c r="D77" s="69">
        <v>4.986</v>
      </c>
      <c r="E77" s="70">
        <f t="shared" si="0"/>
        <v>0.4307904</v>
      </c>
      <c r="F77" s="69">
        <f t="shared" si="7"/>
        <v>84.89292999999999</v>
      </c>
      <c r="G77" s="71">
        <f t="shared" si="8"/>
        <v>36.571059271871995</v>
      </c>
      <c r="H77" s="102" t="s">
        <v>77</v>
      </c>
      <c r="I77" s="20">
        <v>86.77711</v>
      </c>
      <c r="J77" s="20">
        <v>69.73987</v>
      </c>
      <c r="K77" s="20">
        <v>98.16181</v>
      </c>
      <c r="L77" s="82"/>
      <c r="M77" s="82"/>
      <c r="N77" s="67"/>
      <c r="O77" s="67"/>
    </row>
    <row r="78" spans="1:15" s="17" customFormat="1" ht="24">
      <c r="A78" s="68">
        <v>5</v>
      </c>
      <c r="B78" s="93">
        <v>19854</v>
      </c>
      <c r="C78" s="69">
        <v>382.193</v>
      </c>
      <c r="D78" s="69">
        <v>5.059</v>
      </c>
      <c r="E78" s="70">
        <f t="shared" si="0"/>
        <v>0.43709760000000003</v>
      </c>
      <c r="F78" s="69">
        <f t="shared" si="7"/>
        <v>33.547473333333336</v>
      </c>
      <c r="G78" s="71">
        <f t="shared" si="8"/>
        <v>14.663520080064002</v>
      </c>
      <c r="H78" s="68" t="s">
        <v>48</v>
      </c>
      <c r="I78" s="20">
        <v>22.31799</v>
      </c>
      <c r="J78" s="20">
        <v>38.57385</v>
      </c>
      <c r="K78" s="20">
        <v>39.75058</v>
      </c>
      <c r="L78" s="82"/>
      <c r="M78" s="82"/>
      <c r="N78" s="67"/>
      <c r="O78" s="67"/>
    </row>
    <row r="79" spans="1:15" s="17" customFormat="1" ht="24">
      <c r="A79" s="68">
        <v>6</v>
      </c>
      <c r="B79" s="93">
        <v>19868</v>
      </c>
      <c r="C79" s="69">
        <v>382.203</v>
      </c>
      <c r="D79" s="69">
        <v>4.94</v>
      </c>
      <c r="E79" s="70">
        <f t="shared" si="0"/>
        <v>0.42681600000000003</v>
      </c>
      <c r="F79" s="69">
        <f t="shared" si="7"/>
        <v>23.392216666666666</v>
      </c>
      <c r="G79" s="71">
        <f t="shared" si="8"/>
        <v>9.9841723488</v>
      </c>
      <c r="H79" s="68" t="s">
        <v>79</v>
      </c>
      <c r="I79" s="20">
        <v>29.01321</v>
      </c>
      <c r="J79" s="20">
        <v>15.36492</v>
      </c>
      <c r="K79" s="20">
        <v>25.79852</v>
      </c>
      <c r="L79" s="82"/>
      <c r="M79" s="82"/>
      <c r="N79" s="67"/>
      <c r="O79" s="67"/>
    </row>
    <row r="80" spans="1:15" s="17" customFormat="1" ht="24">
      <c r="A80" s="68">
        <v>7</v>
      </c>
      <c r="B80" s="93">
        <v>19877</v>
      </c>
      <c r="C80" s="69">
        <v>381.943</v>
      </c>
      <c r="D80" s="69">
        <v>1.718</v>
      </c>
      <c r="E80" s="70">
        <f t="shared" si="0"/>
        <v>0.14843520000000002</v>
      </c>
      <c r="F80" s="69">
        <f aca="true" t="shared" si="9" ref="F80:F182">+AVERAGE(I80:K80)</f>
        <v>41.290666666666674</v>
      </c>
      <c r="G80" s="71">
        <f aca="true" t="shared" si="10" ref="G80:G182">F80*E80</f>
        <v>6.128988364800001</v>
      </c>
      <c r="H80" s="68" t="s">
        <v>88</v>
      </c>
      <c r="I80" s="20">
        <v>31.825</v>
      </c>
      <c r="J80" s="20">
        <v>43.643</v>
      </c>
      <c r="K80" s="20">
        <v>48.404</v>
      </c>
      <c r="L80" s="82"/>
      <c r="M80" s="82"/>
      <c r="N80" s="67"/>
      <c r="O80" s="67"/>
    </row>
    <row r="81" spans="1:15" s="17" customFormat="1" ht="24">
      <c r="A81" s="68">
        <v>8</v>
      </c>
      <c r="B81" s="93">
        <v>19888</v>
      </c>
      <c r="C81" s="69">
        <v>381.733</v>
      </c>
      <c r="D81" s="69">
        <v>0.304</v>
      </c>
      <c r="E81" s="70">
        <f t="shared" si="0"/>
        <v>0.0262656</v>
      </c>
      <c r="F81" s="69">
        <f t="shared" si="9"/>
        <v>26.11966666666667</v>
      </c>
      <c r="G81" s="71">
        <f t="shared" si="10"/>
        <v>0.6860487168000001</v>
      </c>
      <c r="H81" s="68" t="s">
        <v>51</v>
      </c>
      <c r="I81" s="20">
        <v>27.338</v>
      </c>
      <c r="J81" s="20">
        <v>22.847</v>
      </c>
      <c r="K81" s="20">
        <v>28.174</v>
      </c>
      <c r="L81" s="82"/>
      <c r="M81" s="82"/>
      <c r="N81" s="67"/>
      <c r="O81" s="67"/>
    </row>
    <row r="82" spans="1:15" s="17" customFormat="1" ht="24">
      <c r="A82" s="68">
        <v>9</v>
      </c>
      <c r="B82" s="93">
        <v>19895</v>
      </c>
      <c r="C82" s="69">
        <v>381.663</v>
      </c>
      <c r="D82" s="69">
        <v>0.16</v>
      </c>
      <c r="E82" s="70">
        <f t="shared" si="0"/>
        <v>0.013824000000000001</v>
      </c>
      <c r="F82" s="69">
        <f t="shared" si="9"/>
        <v>20.53</v>
      </c>
      <c r="G82" s="71">
        <f t="shared" si="10"/>
        <v>0.28380672000000007</v>
      </c>
      <c r="H82" s="68" t="s">
        <v>52</v>
      </c>
      <c r="I82" s="20">
        <v>29.881</v>
      </c>
      <c r="J82" s="20">
        <v>12.081</v>
      </c>
      <c r="K82" s="20">
        <v>19.628</v>
      </c>
      <c r="L82" s="82"/>
      <c r="M82" s="82"/>
      <c r="N82" s="67"/>
      <c r="O82" s="67"/>
    </row>
    <row r="83" spans="1:15" s="17" customFormat="1" ht="24">
      <c r="A83" s="68">
        <v>10</v>
      </c>
      <c r="B83" s="93">
        <v>19918</v>
      </c>
      <c r="C83" s="69">
        <v>381.993</v>
      </c>
      <c r="D83" s="69">
        <v>2.853</v>
      </c>
      <c r="E83" s="70">
        <f t="shared" si="0"/>
        <v>0.24649920000000003</v>
      </c>
      <c r="F83" s="69">
        <f t="shared" si="9"/>
        <v>96.03795666666666</v>
      </c>
      <c r="G83" s="71">
        <f t="shared" si="10"/>
        <v>23.673279487968</v>
      </c>
      <c r="H83" s="68" t="s">
        <v>53</v>
      </c>
      <c r="I83" s="20">
        <v>92.77691</v>
      </c>
      <c r="J83" s="20">
        <v>94.28947</v>
      </c>
      <c r="K83" s="20">
        <v>101.04749</v>
      </c>
      <c r="L83" s="82"/>
      <c r="M83" s="82"/>
      <c r="N83" s="67"/>
      <c r="O83" s="67"/>
    </row>
    <row r="84" spans="1:15" s="17" customFormat="1" ht="24">
      <c r="A84" s="68">
        <v>11</v>
      </c>
      <c r="B84" s="93">
        <v>19926</v>
      </c>
      <c r="C84" s="69">
        <v>382.253</v>
      </c>
      <c r="D84" s="69">
        <v>6.927</v>
      </c>
      <c r="E84" s="70">
        <f t="shared" si="0"/>
        <v>0.5984928</v>
      </c>
      <c r="F84" s="69">
        <f t="shared" si="9"/>
        <v>151.64327666666665</v>
      </c>
      <c r="G84" s="71">
        <f t="shared" si="10"/>
        <v>90.757409253408</v>
      </c>
      <c r="H84" s="68" t="s">
        <v>54</v>
      </c>
      <c r="I84" s="20">
        <v>140.35641</v>
      </c>
      <c r="J84" s="20">
        <v>159.24568</v>
      </c>
      <c r="K84" s="20">
        <v>155.32774</v>
      </c>
      <c r="L84" s="82"/>
      <c r="M84" s="82"/>
      <c r="N84" s="67"/>
      <c r="O84" s="67"/>
    </row>
    <row r="85" spans="1:15" s="17" customFormat="1" ht="24">
      <c r="A85" s="68">
        <v>12</v>
      </c>
      <c r="B85" s="93">
        <v>19930</v>
      </c>
      <c r="C85" s="69">
        <v>382.733</v>
      </c>
      <c r="D85" s="69">
        <v>23.503</v>
      </c>
      <c r="E85" s="70">
        <f t="shared" si="0"/>
        <v>2.0306592</v>
      </c>
      <c r="F85" s="69">
        <f t="shared" si="9"/>
        <v>700.0068733333334</v>
      </c>
      <c r="G85" s="71">
        <f t="shared" si="10"/>
        <v>1421.4753973975683</v>
      </c>
      <c r="H85" s="68" t="s">
        <v>55</v>
      </c>
      <c r="I85" s="20">
        <v>705.83937</v>
      </c>
      <c r="J85" s="20">
        <v>637.21823</v>
      </c>
      <c r="K85" s="20">
        <v>756.96302</v>
      </c>
      <c r="L85" s="82"/>
      <c r="M85" s="82"/>
      <c r="N85" s="67"/>
      <c r="O85" s="67"/>
    </row>
    <row r="86" spans="1:15" s="17" customFormat="1" ht="24">
      <c r="A86" s="68">
        <v>13</v>
      </c>
      <c r="B86" s="93">
        <v>19942</v>
      </c>
      <c r="C86" s="69">
        <v>382.503</v>
      </c>
      <c r="D86" s="69">
        <v>10.991</v>
      </c>
      <c r="E86" s="70">
        <f t="shared" si="0"/>
        <v>0.9496224</v>
      </c>
      <c r="F86" s="69">
        <f t="shared" si="9"/>
        <v>43.17006666666666</v>
      </c>
      <c r="G86" s="71">
        <f t="shared" si="10"/>
        <v>40.995262316159994</v>
      </c>
      <c r="H86" s="68" t="s">
        <v>56</v>
      </c>
      <c r="I86" s="20">
        <v>44.08477</v>
      </c>
      <c r="J86" s="20">
        <v>36.00619</v>
      </c>
      <c r="K86" s="20">
        <v>49.41924</v>
      </c>
      <c r="L86" s="82"/>
      <c r="M86" s="82"/>
      <c r="N86" s="67"/>
      <c r="O86" s="67"/>
    </row>
    <row r="87" spans="1:15" s="17" customFormat="1" ht="24">
      <c r="A87" s="68">
        <v>14</v>
      </c>
      <c r="B87" s="93">
        <v>19947</v>
      </c>
      <c r="C87" s="69">
        <v>382.983</v>
      </c>
      <c r="D87" s="69">
        <v>33.119</v>
      </c>
      <c r="E87" s="70">
        <f t="shared" si="0"/>
        <v>2.8614816000000003</v>
      </c>
      <c r="F87" s="69">
        <f t="shared" si="9"/>
        <v>131.95773666666668</v>
      </c>
      <c r="G87" s="71">
        <f t="shared" si="10"/>
        <v>377.5946354493121</v>
      </c>
      <c r="H87" s="68" t="s">
        <v>57</v>
      </c>
      <c r="I87" s="20">
        <v>142.13542</v>
      </c>
      <c r="J87" s="20">
        <v>162.26452</v>
      </c>
      <c r="K87" s="20">
        <v>91.47327</v>
      </c>
      <c r="L87" s="82"/>
      <c r="M87" s="82"/>
      <c r="N87" s="67"/>
      <c r="O87" s="67"/>
    </row>
    <row r="88" spans="1:15" s="17" customFormat="1" ht="24">
      <c r="A88" s="103">
        <v>15</v>
      </c>
      <c r="B88" s="104">
        <v>19961</v>
      </c>
      <c r="C88" s="105">
        <v>382.583</v>
      </c>
      <c r="D88" s="105">
        <v>20.026</v>
      </c>
      <c r="E88" s="106">
        <f t="shared" si="0"/>
        <v>1.7302464000000002</v>
      </c>
      <c r="F88" s="105">
        <f t="shared" si="9"/>
        <v>79.35511666666667</v>
      </c>
      <c r="G88" s="107">
        <f t="shared" si="10"/>
        <v>137.30390493408004</v>
      </c>
      <c r="H88" s="103" t="s">
        <v>58</v>
      </c>
      <c r="I88" s="108">
        <v>96.29903</v>
      </c>
      <c r="J88" s="108">
        <v>70.71898</v>
      </c>
      <c r="K88" s="108">
        <v>71.04734</v>
      </c>
      <c r="L88" s="82"/>
      <c r="M88" s="82"/>
      <c r="N88" s="67"/>
      <c r="O88" s="67"/>
    </row>
    <row r="89" spans="1:16" s="18" customFormat="1" ht="24">
      <c r="A89" s="73">
        <v>16</v>
      </c>
      <c r="B89" s="121">
        <v>19981</v>
      </c>
      <c r="C89" s="74">
        <v>383.173</v>
      </c>
      <c r="D89" s="74">
        <v>42.947</v>
      </c>
      <c r="E89" s="75">
        <f t="shared" si="0"/>
        <v>3.7106208000000005</v>
      </c>
      <c r="F89" s="74">
        <f t="shared" si="9"/>
        <v>195.63236666666668</v>
      </c>
      <c r="G89" s="75">
        <f t="shared" si="10"/>
        <v>725.9175289065602</v>
      </c>
      <c r="H89" s="73" t="s">
        <v>59</v>
      </c>
      <c r="I89" s="74">
        <v>200.93771</v>
      </c>
      <c r="J89" s="74">
        <v>199.29767</v>
      </c>
      <c r="K89" s="74">
        <v>186.66172</v>
      </c>
      <c r="L89" s="83"/>
      <c r="M89" s="83"/>
      <c r="N89" s="72"/>
      <c r="O89" s="72"/>
      <c r="P89" s="19"/>
    </row>
    <row r="90" spans="1:16" s="18" customFormat="1" ht="24">
      <c r="A90" s="73">
        <v>17</v>
      </c>
      <c r="B90" s="121">
        <v>19989</v>
      </c>
      <c r="C90" s="74">
        <v>383.223</v>
      </c>
      <c r="D90" s="74">
        <v>45.527</v>
      </c>
      <c r="E90" s="75">
        <f t="shared" si="0"/>
        <v>3.9335328000000005</v>
      </c>
      <c r="F90" s="74">
        <f t="shared" si="9"/>
        <v>1036.2567933333332</v>
      </c>
      <c r="G90" s="75">
        <f t="shared" si="10"/>
        <v>4076.1500857994884</v>
      </c>
      <c r="H90" s="73" t="s">
        <v>60</v>
      </c>
      <c r="I90" s="74">
        <v>1015.91187</v>
      </c>
      <c r="J90" s="74">
        <v>1036.38197</v>
      </c>
      <c r="K90" s="74">
        <v>1056.47654</v>
      </c>
      <c r="L90" s="83"/>
      <c r="M90" s="83"/>
      <c r="N90" s="72"/>
      <c r="O90" s="72"/>
      <c r="P90" s="19"/>
    </row>
    <row r="91" spans="1:16" s="18" customFormat="1" ht="24">
      <c r="A91" s="73">
        <v>18</v>
      </c>
      <c r="B91" s="121">
        <v>19996</v>
      </c>
      <c r="C91" s="74">
        <v>383.003</v>
      </c>
      <c r="D91" s="74">
        <v>32.466</v>
      </c>
      <c r="E91" s="75">
        <f t="shared" si="0"/>
        <v>2.8050624</v>
      </c>
      <c r="F91" s="74">
        <f t="shared" si="9"/>
        <v>163.04057</v>
      </c>
      <c r="G91" s="75">
        <f t="shared" si="10"/>
        <v>457.33897258156804</v>
      </c>
      <c r="H91" s="73" t="s">
        <v>61</v>
      </c>
      <c r="I91" s="74">
        <v>158.16824</v>
      </c>
      <c r="J91" s="74">
        <v>164.1134</v>
      </c>
      <c r="K91" s="74">
        <v>166.84007</v>
      </c>
      <c r="L91" s="83"/>
      <c r="M91" s="83"/>
      <c r="N91" s="72"/>
      <c r="O91" s="72"/>
      <c r="P91" s="19"/>
    </row>
    <row r="92" spans="1:16" s="18" customFormat="1" ht="24">
      <c r="A92" s="73">
        <v>19</v>
      </c>
      <c r="B92" s="121">
        <v>20004</v>
      </c>
      <c r="C92" s="74">
        <v>382.333</v>
      </c>
      <c r="D92" s="74">
        <v>11.478</v>
      </c>
      <c r="E92" s="75">
        <f t="shared" si="0"/>
        <v>0.9916992</v>
      </c>
      <c r="F92" s="74">
        <f t="shared" si="9"/>
        <v>150.69209333333333</v>
      </c>
      <c r="G92" s="75">
        <f t="shared" si="10"/>
        <v>149.441228404992</v>
      </c>
      <c r="H92" s="73" t="s">
        <v>62</v>
      </c>
      <c r="I92" s="74">
        <v>153.50635</v>
      </c>
      <c r="J92" s="74">
        <v>141.82534</v>
      </c>
      <c r="K92" s="74">
        <v>156.74459</v>
      </c>
      <c r="L92" s="83"/>
      <c r="M92" s="83"/>
      <c r="N92" s="72"/>
      <c r="O92" s="72"/>
      <c r="P92" s="19"/>
    </row>
    <row r="93" spans="1:16" s="18" customFormat="1" ht="24">
      <c r="A93" s="73">
        <v>20</v>
      </c>
      <c r="B93" s="121">
        <v>20009</v>
      </c>
      <c r="C93" s="74">
        <v>382.243</v>
      </c>
      <c r="D93" s="74">
        <v>8.406</v>
      </c>
      <c r="E93" s="75">
        <f t="shared" si="0"/>
        <v>0.7262784000000001</v>
      </c>
      <c r="F93" s="74">
        <f t="shared" si="9"/>
        <v>54.52246333333333</v>
      </c>
      <c r="G93" s="75">
        <f t="shared" si="10"/>
        <v>39.598487433792</v>
      </c>
      <c r="H93" s="73" t="s">
        <v>63</v>
      </c>
      <c r="I93" s="74">
        <v>48.35696</v>
      </c>
      <c r="J93" s="74">
        <v>55.94848</v>
      </c>
      <c r="K93" s="74">
        <v>59.26195</v>
      </c>
      <c r="L93" s="83"/>
      <c r="M93" s="83"/>
      <c r="N93" s="72"/>
      <c r="O93" s="72"/>
      <c r="P93" s="19"/>
    </row>
    <row r="94" spans="1:16" s="18" customFormat="1" ht="24">
      <c r="A94" s="73">
        <v>21</v>
      </c>
      <c r="B94" s="121">
        <v>20016</v>
      </c>
      <c r="C94" s="74">
        <v>382.453</v>
      </c>
      <c r="D94" s="74">
        <v>15.96</v>
      </c>
      <c r="E94" s="75">
        <f t="shared" si="0"/>
        <v>1.3789440000000002</v>
      </c>
      <c r="F94" s="74">
        <f t="shared" si="9"/>
        <v>37.16415</v>
      </c>
      <c r="G94" s="75">
        <f t="shared" si="10"/>
        <v>51.247281657600006</v>
      </c>
      <c r="H94" s="73" t="s">
        <v>64</v>
      </c>
      <c r="I94" s="74">
        <v>29.93478</v>
      </c>
      <c r="J94" s="74">
        <v>47.11203</v>
      </c>
      <c r="K94" s="74">
        <v>34.44564</v>
      </c>
      <c r="L94" s="83"/>
      <c r="M94" s="83"/>
      <c r="N94" s="72"/>
      <c r="O94" s="72"/>
      <c r="P94" s="19"/>
    </row>
    <row r="95" spans="1:16" s="18" customFormat="1" ht="24">
      <c r="A95" s="73">
        <v>22</v>
      </c>
      <c r="B95" s="121">
        <v>20033</v>
      </c>
      <c r="C95" s="74">
        <v>382.153</v>
      </c>
      <c r="D95" s="74">
        <v>7.381</v>
      </c>
      <c r="E95" s="75">
        <f t="shared" si="0"/>
        <v>0.6377184</v>
      </c>
      <c r="F95" s="74">
        <f t="shared" si="9"/>
        <v>13.415556666666665</v>
      </c>
      <c r="G95" s="75">
        <f t="shared" si="10"/>
        <v>8.555347332576</v>
      </c>
      <c r="H95" s="73" t="s">
        <v>66</v>
      </c>
      <c r="I95" s="74">
        <v>16.65074</v>
      </c>
      <c r="J95" s="74">
        <v>9.33737</v>
      </c>
      <c r="K95" s="74">
        <v>14.25856</v>
      </c>
      <c r="L95" s="83"/>
      <c r="M95" s="83"/>
      <c r="N95" s="72"/>
      <c r="O95" s="72"/>
      <c r="P95" s="19"/>
    </row>
    <row r="96" spans="1:16" s="18" customFormat="1" ht="24">
      <c r="A96" s="73">
        <v>23</v>
      </c>
      <c r="B96" s="121">
        <v>20037</v>
      </c>
      <c r="C96" s="74">
        <v>382.193</v>
      </c>
      <c r="D96" s="74">
        <v>8.19</v>
      </c>
      <c r="E96" s="75">
        <f t="shared" si="0"/>
        <v>0.707616</v>
      </c>
      <c r="F96" s="74">
        <f t="shared" si="9"/>
        <v>45.891776666666665</v>
      </c>
      <c r="G96" s="75">
        <f t="shared" si="10"/>
        <v>32.47375543776</v>
      </c>
      <c r="H96" s="73" t="s">
        <v>80</v>
      </c>
      <c r="I96" s="74">
        <v>51.43113</v>
      </c>
      <c r="J96" s="74">
        <v>39.09871</v>
      </c>
      <c r="K96" s="74">
        <v>47.14549</v>
      </c>
      <c r="L96" s="83"/>
      <c r="M96" s="83"/>
      <c r="N96" s="72"/>
      <c r="O96" s="72"/>
      <c r="P96" s="19"/>
    </row>
    <row r="97" spans="1:16" s="18" customFormat="1" ht="24">
      <c r="A97" s="73">
        <v>24</v>
      </c>
      <c r="B97" s="121">
        <v>20044</v>
      </c>
      <c r="C97" s="74">
        <v>382.053</v>
      </c>
      <c r="D97" s="74">
        <v>5.543</v>
      </c>
      <c r="E97" s="75">
        <f t="shared" si="0"/>
        <v>0.47891520000000004</v>
      </c>
      <c r="F97" s="74">
        <f t="shared" si="9"/>
        <v>95.31454666666667</v>
      </c>
      <c r="G97" s="75">
        <f t="shared" si="10"/>
        <v>45.64758517977601</v>
      </c>
      <c r="H97" s="73" t="s">
        <v>68</v>
      </c>
      <c r="I97" s="74">
        <v>91.14224</v>
      </c>
      <c r="J97" s="74">
        <v>98.82626</v>
      </c>
      <c r="K97" s="74">
        <v>95.97514</v>
      </c>
      <c r="L97" s="83"/>
      <c r="M97" s="83"/>
      <c r="N97" s="72"/>
      <c r="O97" s="72"/>
      <c r="P97" s="19"/>
    </row>
    <row r="98" spans="1:16" s="18" customFormat="1" ht="24">
      <c r="A98" s="73">
        <v>25</v>
      </c>
      <c r="B98" s="121">
        <v>20066</v>
      </c>
      <c r="C98" s="74">
        <v>381.813</v>
      </c>
      <c r="D98" s="74">
        <v>1.975</v>
      </c>
      <c r="E98" s="75">
        <f t="shared" si="0"/>
        <v>0.17064000000000001</v>
      </c>
      <c r="F98" s="74">
        <f t="shared" si="9"/>
        <v>37.73262333333333</v>
      </c>
      <c r="G98" s="75">
        <f t="shared" si="10"/>
        <v>6.4386948456</v>
      </c>
      <c r="H98" s="73" t="s">
        <v>69</v>
      </c>
      <c r="I98" s="74">
        <v>21.99413</v>
      </c>
      <c r="J98" s="74">
        <v>48.05101</v>
      </c>
      <c r="K98" s="74">
        <v>43.15273</v>
      </c>
      <c r="L98" s="83"/>
      <c r="M98" s="83"/>
      <c r="N98" s="72"/>
      <c r="O98" s="72"/>
      <c r="P98" s="19"/>
    </row>
    <row r="99" spans="1:16" s="18" customFormat="1" ht="24">
      <c r="A99" s="73">
        <v>26</v>
      </c>
      <c r="B99" s="121">
        <v>20072</v>
      </c>
      <c r="C99" s="74">
        <v>381.683</v>
      </c>
      <c r="D99" s="74">
        <v>0.669</v>
      </c>
      <c r="E99" s="75">
        <f t="shared" si="0"/>
        <v>0.05780160000000001</v>
      </c>
      <c r="F99" s="74">
        <f t="shared" si="9"/>
        <v>39.26748333333333</v>
      </c>
      <c r="G99" s="75">
        <f t="shared" si="10"/>
        <v>2.2697233646400004</v>
      </c>
      <c r="H99" s="73" t="s">
        <v>70</v>
      </c>
      <c r="I99" s="74">
        <v>39.83914</v>
      </c>
      <c r="J99" s="74">
        <v>30.89797</v>
      </c>
      <c r="K99" s="74">
        <v>47.06534</v>
      </c>
      <c r="L99" s="83"/>
      <c r="M99" s="83"/>
      <c r="N99" s="72"/>
      <c r="O99" s="72"/>
      <c r="P99" s="19"/>
    </row>
    <row r="100" spans="1:16" s="18" customFormat="1" ht="24">
      <c r="A100" s="73">
        <v>27</v>
      </c>
      <c r="B100" s="121">
        <v>20079</v>
      </c>
      <c r="C100" s="74">
        <v>381.703</v>
      </c>
      <c r="D100" s="74">
        <v>0.877</v>
      </c>
      <c r="E100" s="75">
        <f t="shared" si="0"/>
        <v>0.0757728</v>
      </c>
      <c r="F100" s="74">
        <f t="shared" si="9"/>
        <v>45.775290000000005</v>
      </c>
      <c r="G100" s="75">
        <f t="shared" si="10"/>
        <v>3.4685218941120004</v>
      </c>
      <c r="H100" s="73" t="s">
        <v>71</v>
      </c>
      <c r="I100" s="74">
        <v>59.18289</v>
      </c>
      <c r="J100" s="74">
        <v>49.25182</v>
      </c>
      <c r="K100" s="74">
        <v>28.89116</v>
      </c>
      <c r="L100" s="83"/>
      <c r="M100" s="83"/>
      <c r="N100" s="72"/>
      <c r="O100" s="72"/>
      <c r="P100" s="19"/>
    </row>
    <row r="101" spans="1:16" s="18" customFormat="1" ht="24">
      <c r="A101" s="73">
        <v>28</v>
      </c>
      <c r="B101" s="121">
        <v>20094</v>
      </c>
      <c r="C101" s="74">
        <v>381.613</v>
      </c>
      <c r="D101" s="74">
        <v>0.355</v>
      </c>
      <c r="E101" s="75">
        <f t="shared" si="0"/>
        <v>0.030672</v>
      </c>
      <c r="F101" s="74">
        <f t="shared" si="9"/>
        <v>38.17146666666667</v>
      </c>
      <c r="G101" s="75">
        <f t="shared" si="10"/>
        <v>1.1707952256</v>
      </c>
      <c r="H101" s="73" t="s">
        <v>72</v>
      </c>
      <c r="I101" s="74">
        <v>26.30927</v>
      </c>
      <c r="J101" s="74">
        <v>45.96011</v>
      </c>
      <c r="K101" s="74">
        <v>42.24502</v>
      </c>
      <c r="L101" s="83"/>
      <c r="M101" s="83"/>
      <c r="N101" s="72"/>
      <c r="O101" s="72"/>
      <c r="P101" s="19"/>
    </row>
    <row r="102" spans="1:15" s="18" customFormat="1" ht="24">
      <c r="A102" s="73">
        <v>29</v>
      </c>
      <c r="B102" s="121">
        <v>20099</v>
      </c>
      <c r="C102" s="74">
        <v>381.643</v>
      </c>
      <c r="D102" s="74">
        <v>0.459</v>
      </c>
      <c r="E102" s="75">
        <f t="shared" si="0"/>
        <v>0.0396576</v>
      </c>
      <c r="F102" s="74">
        <f t="shared" si="9"/>
        <v>15.260216666666667</v>
      </c>
      <c r="G102" s="75">
        <f t="shared" si="10"/>
        <v>0.60518356848</v>
      </c>
      <c r="H102" s="73" t="s">
        <v>73</v>
      </c>
      <c r="I102" s="74">
        <v>9.78234</v>
      </c>
      <c r="J102" s="74">
        <v>14.80409</v>
      </c>
      <c r="K102" s="74">
        <v>21.19422</v>
      </c>
      <c r="L102" s="83"/>
      <c r="M102" s="83"/>
      <c r="N102" s="72"/>
      <c r="O102" s="72"/>
    </row>
    <row r="103" spans="1:15" s="18" customFormat="1" ht="24">
      <c r="A103" s="73">
        <v>30</v>
      </c>
      <c r="B103" s="121">
        <v>20114</v>
      </c>
      <c r="C103" s="74">
        <v>381.573</v>
      </c>
      <c r="D103" s="74">
        <v>0.177</v>
      </c>
      <c r="E103" s="75">
        <f t="shared" si="0"/>
        <v>0.0152928</v>
      </c>
      <c r="F103" s="74">
        <f t="shared" si="9"/>
        <v>18.46273</v>
      </c>
      <c r="G103" s="75">
        <f t="shared" si="10"/>
        <v>0.282346837344</v>
      </c>
      <c r="H103" s="73" t="s">
        <v>81</v>
      </c>
      <c r="I103" s="74">
        <v>17.54614</v>
      </c>
      <c r="J103" s="74">
        <v>25.55997</v>
      </c>
      <c r="K103" s="74">
        <v>12.28208</v>
      </c>
      <c r="L103" s="83"/>
      <c r="M103" s="83"/>
      <c r="N103" s="72"/>
      <c r="O103" s="72"/>
    </row>
    <row r="104" spans="1:15" s="18" customFormat="1" ht="24">
      <c r="A104" s="73">
        <v>31</v>
      </c>
      <c r="B104" s="121">
        <v>20121</v>
      </c>
      <c r="C104" s="74">
        <v>381.503</v>
      </c>
      <c r="D104" s="74">
        <v>0.035</v>
      </c>
      <c r="E104" s="75">
        <f t="shared" si="0"/>
        <v>0.0030240000000000006</v>
      </c>
      <c r="F104" s="74">
        <f t="shared" si="9"/>
        <v>16.75641</v>
      </c>
      <c r="G104" s="75">
        <f t="shared" si="10"/>
        <v>0.05067138384000001</v>
      </c>
      <c r="H104" s="73" t="s">
        <v>82</v>
      </c>
      <c r="I104" s="74">
        <v>20.81974</v>
      </c>
      <c r="J104" s="74">
        <v>15.85838</v>
      </c>
      <c r="K104" s="74">
        <v>13.59111</v>
      </c>
      <c r="L104" s="83"/>
      <c r="M104" s="83"/>
      <c r="N104" s="72"/>
      <c r="O104" s="72"/>
    </row>
    <row r="105" spans="1:15" s="18" customFormat="1" ht="24">
      <c r="A105" s="73">
        <v>32</v>
      </c>
      <c r="B105" s="121">
        <v>20126</v>
      </c>
      <c r="C105" s="74">
        <v>381.543</v>
      </c>
      <c r="D105" s="74">
        <v>0.111</v>
      </c>
      <c r="E105" s="75">
        <f t="shared" si="0"/>
        <v>0.0095904</v>
      </c>
      <c r="F105" s="74">
        <f t="shared" si="9"/>
        <v>9.69138</v>
      </c>
      <c r="G105" s="75">
        <f t="shared" si="10"/>
        <v>0.09294421075200002</v>
      </c>
      <c r="H105" s="73" t="s">
        <v>83</v>
      </c>
      <c r="I105" s="74">
        <v>14.34326</v>
      </c>
      <c r="J105" s="74">
        <v>8.05932</v>
      </c>
      <c r="K105" s="74">
        <v>6.67156</v>
      </c>
      <c r="L105" s="83"/>
      <c r="M105" s="83"/>
      <c r="N105" s="72"/>
      <c r="O105" s="72"/>
    </row>
    <row r="106" spans="1:15" s="18" customFormat="1" ht="24">
      <c r="A106" s="73">
        <v>33</v>
      </c>
      <c r="B106" s="121">
        <v>20133</v>
      </c>
      <c r="C106" s="74">
        <v>381.493</v>
      </c>
      <c r="D106" s="74">
        <v>0.032</v>
      </c>
      <c r="E106" s="75">
        <f t="shared" si="0"/>
        <v>0.0027648000000000004</v>
      </c>
      <c r="F106" s="74">
        <f t="shared" si="9"/>
        <v>37.48652666666667</v>
      </c>
      <c r="G106" s="75">
        <f t="shared" si="10"/>
        <v>0.10364274892800003</v>
      </c>
      <c r="H106" s="73" t="s">
        <v>84</v>
      </c>
      <c r="I106" s="74">
        <v>38.48546</v>
      </c>
      <c r="J106" s="74">
        <v>36.96213</v>
      </c>
      <c r="K106" s="74">
        <v>37.01199</v>
      </c>
      <c r="L106" s="83"/>
      <c r="M106" s="83"/>
      <c r="N106" s="72"/>
      <c r="O106" s="72"/>
    </row>
    <row r="107" spans="1:15" s="18" customFormat="1" ht="24">
      <c r="A107" s="73">
        <v>34</v>
      </c>
      <c r="B107" s="121">
        <v>20150</v>
      </c>
      <c r="C107" s="74">
        <v>381.483</v>
      </c>
      <c r="D107" s="74">
        <v>0.024</v>
      </c>
      <c r="E107" s="75">
        <f t="shared" si="0"/>
        <v>0.0020736</v>
      </c>
      <c r="F107" s="74">
        <f t="shared" si="9"/>
        <v>41.64149333333333</v>
      </c>
      <c r="G107" s="75">
        <f t="shared" si="10"/>
        <v>0.086347800576</v>
      </c>
      <c r="H107" s="73" t="s">
        <v>85</v>
      </c>
      <c r="I107" s="74">
        <v>42.72353</v>
      </c>
      <c r="J107" s="74">
        <v>38.16794</v>
      </c>
      <c r="K107" s="74">
        <v>44.03301</v>
      </c>
      <c r="L107" s="83"/>
      <c r="M107" s="83"/>
      <c r="N107" s="72"/>
      <c r="O107" s="72"/>
    </row>
    <row r="108" spans="1:15" s="18" customFormat="1" ht="24">
      <c r="A108" s="73">
        <v>35</v>
      </c>
      <c r="B108" s="121">
        <v>20160</v>
      </c>
      <c r="C108" s="74">
        <v>381.463</v>
      </c>
      <c r="D108" s="74">
        <v>0.016</v>
      </c>
      <c r="E108" s="75">
        <f t="shared" si="0"/>
        <v>0.0013824000000000002</v>
      </c>
      <c r="F108" s="74">
        <f t="shared" si="9"/>
        <v>39.29123333333333</v>
      </c>
      <c r="G108" s="75">
        <f t="shared" si="10"/>
        <v>0.054316200960000005</v>
      </c>
      <c r="H108" s="73" t="s">
        <v>86</v>
      </c>
      <c r="I108" s="74">
        <v>61.7876</v>
      </c>
      <c r="J108" s="74">
        <v>25.7875</v>
      </c>
      <c r="K108" s="74">
        <v>30.2986</v>
      </c>
      <c r="L108" s="83"/>
      <c r="M108" s="83"/>
      <c r="N108" s="72"/>
      <c r="O108" s="72"/>
    </row>
    <row r="109" spans="1:15" s="18" customFormat="1" ht="24.75" thickBot="1">
      <c r="A109" s="73">
        <v>36</v>
      </c>
      <c r="B109" s="121">
        <v>20175</v>
      </c>
      <c r="C109" s="74">
        <v>381.503</v>
      </c>
      <c r="D109" s="74">
        <v>0.065</v>
      </c>
      <c r="E109" s="75">
        <f t="shared" si="0"/>
        <v>0.005616</v>
      </c>
      <c r="F109" s="74">
        <f t="shared" si="9"/>
        <v>41.84762333333333</v>
      </c>
      <c r="G109" s="75">
        <f t="shared" si="10"/>
        <v>0.23501625264</v>
      </c>
      <c r="H109" s="111" t="s">
        <v>87</v>
      </c>
      <c r="I109" s="74">
        <v>54.26647</v>
      </c>
      <c r="J109" s="74">
        <v>28.77746</v>
      </c>
      <c r="K109" s="74">
        <v>42.49894</v>
      </c>
      <c r="L109" s="83"/>
      <c r="M109" s="83"/>
      <c r="N109" s="72"/>
      <c r="O109" s="72"/>
    </row>
    <row r="110" spans="1:15" s="18" customFormat="1" ht="24">
      <c r="A110" s="73">
        <v>1</v>
      </c>
      <c r="B110" s="122">
        <v>20181</v>
      </c>
      <c r="C110" s="109">
        <v>381.483</v>
      </c>
      <c r="D110" s="109">
        <v>0.041</v>
      </c>
      <c r="E110" s="110">
        <f t="shared" si="0"/>
        <v>0.0035424000000000002</v>
      </c>
      <c r="F110" s="109">
        <f t="shared" si="9"/>
        <v>18.829803333333334</v>
      </c>
      <c r="G110" s="110">
        <f t="shared" si="10"/>
        <v>0.06670269532800001</v>
      </c>
      <c r="H110" s="68" t="s">
        <v>74</v>
      </c>
      <c r="I110" s="109">
        <v>15.05127</v>
      </c>
      <c r="J110" s="109">
        <v>26.53353</v>
      </c>
      <c r="K110" s="109">
        <v>14.90461</v>
      </c>
      <c r="L110" s="83"/>
      <c r="M110" s="83"/>
      <c r="N110" s="72"/>
      <c r="O110" s="72"/>
    </row>
    <row r="111" spans="1:15" s="18" customFormat="1" ht="24">
      <c r="A111" s="73">
        <v>2</v>
      </c>
      <c r="B111" s="121">
        <v>20197</v>
      </c>
      <c r="C111" s="74">
        <v>381.473</v>
      </c>
      <c r="D111" s="74">
        <v>0.054</v>
      </c>
      <c r="E111" s="75">
        <f t="shared" si="0"/>
        <v>0.0046656</v>
      </c>
      <c r="F111" s="74">
        <f t="shared" si="9"/>
        <v>15.426133333333334</v>
      </c>
      <c r="G111" s="75">
        <f t="shared" si="10"/>
        <v>0.07197216768</v>
      </c>
      <c r="H111" s="68" t="s">
        <v>75</v>
      </c>
      <c r="I111" s="74">
        <v>14.96424</v>
      </c>
      <c r="J111" s="74">
        <v>10.55688</v>
      </c>
      <c r="K111" s="74">
        <v>20.75728</v>
      </c>
      <c r="L111" s="83"/>
      <c r="M111" s="83"/>
      <c r="N111" s="72"/>
      <c r="O111" s="72"/>
    </row>
    <row r="112" spans="1:15" s="18" customFormat="1" ht="24">
      <c r="A112" s="73">
        <v>3</v>
      </c>
      <c r="B112" s="121">
        <v>20203</v>
      </c>
      <c r="C112" s="74">
        <v>381.453</v>
      </c>
      <c r="D112" s="74">
        <v>0.03</v>
      </c>
      <c r="E112" s="75">
        <f t="shared" si="0"/>
        <v>0.002592</v>
      </c>
      <c r="F112" s="74">
        <f t="shared" si="9"/>
        <v>15.907396666666665</v>
      </c>
      <c r="G112" s="75">
        <f t="shared" si="10"/>
        <v>0.04123197216</v>
      </c>
      <c r="H112" s="68" t="s">
        <v>76</v>
      </c>
      <c r="I112" s="74">
        <v>11.01256</v>
      </c>
      <c r="J112" s="74">
        <v>23.04469</v>
      </c>
      <c r="K112" s="74">
        <v>13.66494</v>
      </c>
      <c r="L112" s="83"/>
      <c r="M112" s="83"/>
      <c r="N112" s="72"/>
      <c r="O112" s="72"/>
    </row>
    <row r="113" spans="1:15" s="18" customFormat="1" ht="24">
      <c r="A113" s="73">
        <v>4</v>
      </c>
      <c r="B113" s="121">
        <v>20218</v>
      </c>
      <c r="C113" s="74">
        <v>381.953</v>
      </c>
      <c r="D113" s="74">
        <v>5.977</v>
      </c>
      <c r="E113" s="75">
        <f t="shared" si="0"/>
        <v>0.5164128</v>
      </c>
      <c r="F113" s="74">
        <f t="shared" si="9"/>
        <v>72.23344999999999</v>
      </c>
      <c r="G113" s="75">
        <f t="shared" si="10"/>
        <v>37.302278168159994</v>
      </c>
      <c r="H113" s="102" t="s">
        <v>77</v>
      </c>
      <c r="I113" s="74">
        <v>95.66399</v>
      </c>
      <c r="J113" s="74">
        <v>49.96877</v>
      </c>
      <c r="K113" s="74">
        <v>71.06759</v>
      </c>
      <c r="L113" s="83"/>
      <c r="M113" s="83"/>
      <c r="N113" s="72"/>
      <c r="O113" s="72"/>
    </row>
    <row r="114" spans="1:15" s="18" customFormat="1" ht="24">
      <c r="A114" s="73">
        <v>5</v>
      </c>
      <c r="B114" s="121">
        <v>20223</v>
      </c>
      <c r="C114" s="74">
        <v>381.623</v>
      </c>
      <c r="D114" s="74">
        <v>0.678</v>
      </c>
      <c r="E114" s="75">
        <f t="shared" si="0"/>
        <v>0.058579200000000005</v>
      </c>
      <c r="F114" s="74">
        <f t="shared" si="9"/>
        <v>3.0053366666666665</v>
      </c>
      <c r="G114" s="75">
        <f t="shared" si="10"/>
        <v>0.176050217664</v>
      </c>
      <c r="H114" s="68" t="s">
        <v>48</v>
      </c>
      <c r="I114" s="74">
        <v>1.03277</v>
      </c>
      <c r="J114" s="74">
        <v>6.32343</v>
      </c>
      <c r="K114" s="74">
        <v>1.65981</v>
      </c>
      <c r="L114" s="83"/>
      <c r="M114" s="83"/>
      <c r="N114" s="72"/>
      <c r="O114" s="72"/>
    </row>
    <row r="115" spans="1:15" s="17" customFormat="1" ht="24">
      <c r="A115" s="68">
        <v>6</v>
      </c>
      <c r="B115" s="93">
        <v>20230</v>
      </c>
      <c r="C115" s="69">
        <v>381.583</v>
      </c>
      <c r="D115" s="69">
        <v>1.138</v>
      </c>
      <c r="E115" s="70">
        <f t="shared" si="0"/>
        <v>0.0983232</v>
      </c>
      <c r="F115" s="74">
        <f t="shared" si="9"/>
        <v>141.63120666666666</v>
      </c>
      <c r="G115" s="75">
        <f t="shared" si="10"/>
        <v>13.925633459328</v>
      </c>
      <c r="H115" s="68" t="s">
        <v>79</v>
      </c>
      <c r="I115" s="20">
        <v>167.3967</v>
      </c>
      <c r="J115" s="20">
        <v>132.56673</v>
      </c>
      <c r="K115" s="20">
        <v>124.93019</v>
      </c>
      <c r="L115" s="82"/>
      <c r="M115" s="82"/>
      <c r="N115" s="67"/>
      <c r="O115" s="67"/>
    </row>
    <row r="116" spans="1:15" s="17" customFormat="1" ht="24">
      <c r="A116" s="73">
        <v>7</v>
      </c>
      <c r="B116" s="93">
        <v>20245</v>
      </c>
      <c r="C116" s="69">
        <v>381.783</v>
      </c>
      <c r="D116" s="69">
        <v>3.91</v>
      </c>
      <c r="E116" s="70">
        <f t="shared" si="0"/>
        <v>0.337824</v>
      </c>
      <c r="F116" s="74">
        <f t="shared" si="9"/>
        <v>45.09213666666667</v>
      </c>
      <c r="G116" s="75">
        <f t="shared" si="10"/>
        <v>15.23320597728</v>
      </c>
      <c r="H116" s="68" t="s">
        <v>88</v>
      </c>
      <c r="I116" s="20">
        <v>44.51864</v>
      </c>
      <c r="J116" s="20">
        <v>53.82167</v>
      </c>
      <c r="K116" s="20">
        <v>36.9361</v>
      </c>
      <c r="L116" s="82"/>
      <c r="M116" s="82"/>
      <c r="N116" s="67"/>
      <c r="O116" s="67"/>
    </row>
    <row r="117" spans="1:15" s="17" customFormat="1" ht="24">
      <c r="A117" s="68">
        <v>8</v>
      </c>
      <c r="B117" s="93">
        <v>20252</v>
      </c>
      <c r="C117" s="69">
        <v>381.533</v>
      </c>
      <c r="D117" s="69">
        <v>0.421</v>
      </c>
      <c r="E117" s="70">
        <f t="shared" si="0"/>
        <v>0.0363744</v>
      </c>
      <c r="F117" s="74">
        <f t="shared" si="9"/>
        <v>28.41127666666667</v>
      </c>
      <c r="G117" s="75">
        <f t="shared" si="10"/>
        <v>1.0334431419840002</v>
      </c>
      <c r="H117" s="68" t="s">
        <v>51</v>
      </c>
      <c r="I117" s="20">
        <v>21.44413</v>
      </c>
      <c r="J117" s="20">
        <v>30.39485</v>
      </c>
      <c r="K117" s="20">
        <v>33.39485</v>
      </c>
      <c r="L117" s="82"/>
      <c r="M117" s="82"/>
      <c r="N117" s="67"/>
      <c r="O117" s="67"/>
    </row>
    <row r="118" spans="1:15" s="17" customFormat="1" ht="24">
      <c r="A118" s="73">
        <v>9</v>
      </c>
      <c r="B118" s="93">
        <v>20258</v>
      </c>
      <c r="C118" s="69">
        <v>381.443</v>
      </c>
      <c r="D118" s="69">
        <v>0.102</v>
      </c>
      <c r="E118" s="70">
        <f t="shared" si="0"/>
        <v>0.008812799999999999</v>
      </c>
      <c r="F118" s="74">
        <f t="shared" si="9"/>
        <v>21.265163333333334</v>
      </c>
      <c r="G118" s="75">
        <f t="shared" si="10"/>
        <v>0.187405631424</v>
      </c>
      <c r="H118" s="68" t="s">
        <v>52</v>
      </c>
      <c r="I118" s="20">
        <v>22.05243</v>
      </c>
      <c r="J118" s="20">
        <v>22.71759</v>
      </c>
      <c r="K118" s="20">
        <v>19.02547</v>
      </c>
      <c r="L118" s="82"/>
      <c r="M118" s="82"/>
      <c r="N118" s="67"/>
      <c r="O118" s="67"/>
    </row>
    <row r="119" spans="1:15" s="17" customFormat="1" ht="24">
      <c r="A119" s="68">
        <v>10</v>
      </c>
      <c r="B119" s="93">
        <v>20274</v>
      </c>
      <c r="C119" s="69">
        <v>381.413</v>
      </c>
      <c r="D119" s="69">
        <v>0.044</v>
      </c>
      <c r="E119" s="70">
        <f t="shared" si="0"/>
        <v>0.0038016</v>
      </c>
      <c r="F119" s="74">
        <f t="shared" si="9"/>
        <v>29.13076</v>
      </c>
      <c r="G119" s="75">
        <f t="shared" si="10"/>
        <v>0.11074349721599999</v>
      </c>
      <c r="H119" s="68" t="s">
        <v>53</v>
      </c>
      <c r="I119" s="20">
        <v>21.26662</v>
      </c>
      <c r="J119" s="20">
        <v>39.99722</v>
      </c>
      <c r="K119" s="20">
        <v>26.12844</v>
      </c>
      <c r="L119" s="82"/>
      <c r="M119" s="82"/>
      <c r="N119" s="67"/>
      <c r="O119" s="67"/>
    </row>
    <row r="120" spans="1:15" s="17" customFormat="1" ht="24">
      <c r="A120" s="73">
        <v>11</v>
      </c>
      <c r="B120" s="93">
        <v>20280</v>
      </c>
      <c r="C120" s="69">
        <v>381.453</v>
      </c>
      <c r="D120" s="69">
        <v>0.105</v>
      </c>
      <c r="E120" s="70">
        <f t="shared" si="0"/>
        <v>0.009072</v>
      </c>
      <c r="F120" s="74">
        <f t="shared" si="9"/>
        <v>28.62687</v>
      </c>
      <c r="G120" s="75">
        <f t="shared" si="10"/>
        <v>0.25970296464000003</v>
      </c>
      <c r="H120" s="68" t="s">
        <v>54</v>
      </c>
      <c r="I120" s="20">
        <v>40.11706</v>
      </c>
      <c r="J120" s="20">
        <v>30.75116</v>
      </c>
      <c r="K120" s="20">
        <v>15.01239</v>
      </c>
      <c r="L120" s="82"/>
      <c r="M120" s="82"/>
      <c r="N120" s="67"/>
      <c r="O120" s="67"/>
    </row>
    <row r="121" spans="1:15" s="17" customFormat="1" ht="24">
      <c r="A121" s="68">
        <v>12</v>
      </c>
      <c r="B121" s="93">
        <v>20286</v>
      </c>
      <c r="C121" s="69">
        <v>381.433</v>
      </c>
      <c r="D121" s="69">
        <v>0.067</v>
      </c>
      <c r="E121" s="70">
        <f t="shared" si="0"/>
        <v>0.005788800000000001</v>
      </c>
      <c r="F121" s="74">
        <f t="shared" si="9"/>
        <v>12.52279</v>
      </c>
      <c r="G121" s="75">
        <f t="shared" si="10"/>
        <v>0.07249192675200002</v>
      </c>
      <c r="H121" s="68" t="s">
        <v>55</v>
      </c>
      <c r="I121" s="20">
        <v>28.60076</v>
      </c>
      <c r="J121" s="20">
        <v>1.20163</v>
      </c>
      <c r="K121" s="20">
        <v>7.76598</v>
      </c>
      <c r="L121" s="82"/>
      <c r="M121" s="82"/>
      <c r="N121" s="67"/>
      <c r="O121" s="67"/>
    </row>
    <row r="122" spans="1:15" s="17" customFormat="1" ht="24">
      <c r="A122" s="73">
        <v>13</v>
      </c>
      <c r="B122" s="93">
        <v>20315</v>
      </c>
      <c r="C122" s="69">
        <v>381.723</v>
      </c>
      <c r="D122" s="69">
        <v>2.869</v>
      </c>
      <c r="E122" s="70">
        <f t="shared" si="0"/>
        <v>0.24788160000000004</v>
      </c>
      <c r="F122" s="74">
        <f t="shared" si="9"/>
        <v>72.59528666666667</v>
      </c>
      <c r="G122" s="75">
        <f t="shared" si="10"/>
        <v>17.995035811392004</v>
      </c>
      <c r="H122" s="68" t="s">
        <v>56</v>
      </c>
      <c r="I122" s="20">
        <v>71.75807</v>
      </c>
      <c r="J122" s="20">
        <v>64.63836</v>
      </c>
      <c r="K122" s="20">
        <v>81.38943</v>
      </c>
      <c r="L122" s="82"/>
      <c r="M122" s="82"/>
      <c r="N122" s="67"/>
      <c r="O122" s="67"/>
    </row>
    <row r="123" spans="1:15" s="17" customFormat="1" ht="24">
      <c r="A123" s="68">
        <v>14</v>
      </c>
      <c r="B123" s="93">
        <v>20321</v>
      </c>
      <c r="C123" s="69">
        <v>381.943</v>
      </c>
      <c r="D123" s="69">
        <v>5.482</v>
      </c>
      <c r="E123" s="70">
        <f t="shared" si="0"/>
        <v>0.47364480000000003</v>
      </c>
      <c r="F123" s="74">
        <f t="shared" si="9"/>
        <v>70.98179</v>
      </c>
      <c r="G123" s="75">
        <f t="shared" si="10"/>
        <v>33.620155728192</v>
      </c>
      <c r="H123" s="68" t="s">
        <v>57</v>
      </c>
      <c r="I123" s="20">
        <v>70.19398</v>
      </c>
      <c r="J123" s="20">
        <v>67.32214</v>
      </c>
      <c r="K123" s="20">
        <v>75.42925</v>
      </c>
      <c r="L123" s="82"/>
      <c r="M123" s="82"/>
      <c r="N123" s="67"/>
      <c r="O123" s="67"/>
    </row>
    <row r="124" spans="1:15" s="17" customFormat="1" ht="24">
      <c r="A124" s="73">
        <v>15</v>
      </c>
      <c r="B124" s="93">
        <v>20327</v>
      </c>
      <c r="C124" s="69">
        <v>382.013</v>
      </c>
      <c r="D124" s="69">
        <v>7.617</v>
      </c>
      <c r="E124" s="70">
        <f t="shared" si="0"/>
        <v>0.6581088</v>
      </c>
      <c r="F124" s="74">
        <f t="shared" si="9"/>
        <v>35.847649999999994</v>
      </c>
      <c r="G124" s="75">
        <f t="shared" si="10"/>
        <v>23.59165392432</v>
      </c>
      <c r="H124" s="103" t="s">
        <v>58</v>
      </c>
      <c r="I124" s="20">
        <v>33.15568</v>
      </c>
      <c r="J124" s="20">
        <v>25.61288</v>
      </c>
      <c r="K124" s="20">
        <v>48.77439</v>
      </c>
      <c r="L124" s="82"/>
      <c r="M124" s="82"/>
      <c r="N124" s="67"/>
      <c r="O124" s="67"/>
    </row>
    <row r="125" spans="1:15" s="17" customFormat="1" ht="24">
      <c r="A125" s="68">
        <v>16</v>
      </c>
      <c r="B125" s="93">
        <v>20335</v>
      </c>
      <c r="C125" s="69">
        <v>382.603</v>
      </c>
      <c r="D125" s="69">
        <v>24.467</v>
      </c>
      <c r="E125" s="70">
        <f t="shared" si="0"/>
        <v>2.1139488</v>
      </c>
      <c r="F125" s="74">
        <f t="shared" si="9"/>
        <v>398.09388000000007</v>
      </c>
      <c r="G125" s="75">
        <f t="shared" si="10"/>
        <v>841.5500799133442</v>
      </c>
      <c r="H125" s="73" t="s">
        <v>59</v>
      </c>
      <c r="I125" s="20">
        <v>381.95965</v>
      </c>
      <c r="J125" s="20">
        <v>410.21276</v>
      </c>
      <c r="K125" s="20">
        <v>402.10923</v>
      </c>
      <c r="L125" s="82"/>
      <c r="M125" s="82"/>
      <c r="N125" s="67"/>
      <c r="O125" s="67"/>
    </row>
    <row r="126" spans="1:15" s="17" customFormat="1" ht="24">
      <c r="A126" s="73">
        <v>17</v>
      </c>
      <c r="B126" s="93">
        <v>20335</v>
      </c>
      <c r="C126" s="69">
        <v>382.953</v>
      </c>
      <c r="D126" s="69">
        <v>40.118</v>
      </c>
      <c r="E126" s="70">
        <f t="shared" si="0"/>
        <v>3.4661952000000005</v>
      </c>
      <c r="F126" s="74">
        <f t="shared" si="9"/>
        <v>952.5714133333335</v>
      </c>
      <c r="G126" s="75">
        <f t="shared" si="10"/>
        <v>3301.798460553217</v>
      </c>
      <c r="H126" s="73" t="s">
        <v>60</v>
      </c>
      <c r="I126" s="20">
        <v>958.69388</v>
      </c>
      <c r="J126" s="20">
        <v>952.59278</v>
      </c>
      <c r="K126" s="20">
        <v>946.42758</v>
      </c>
      <c r="L126" s="82"/>
      <c r="M126" s="82"/>
      <c r="N126" s="67"/>
      <c r="O126" s="67"/>
    </row>
    <row r="127" spans="1:15" s="17" customFormat="1" ht="24">
      <c r="A127" s="68">
        <v>18</v>
      </c>
      <c r="B127" s="93">
        <v>20350</v>
      </c>
      <c r="C127" s="69">
        <v>382.103</v>
      </c>
      <c r="D127" s="69">
        <v>8.875</v>
      </c>
      <c r="E127" s="70">
        <f t="shared" si="0"/>
        <v>0.7668</v>
      </c>
      <c r="F127" s="74">
        <f t="shared" si="9"/>
        <v>18.08367</v>
      </c>
      <c r="G127" s="75">
        <f t="shared" si="10"/>
        <v>13.866558156000002</v>
      </c>
      <c r="H127" s="73" t="s">
        <v>61</v>
      </c>
      <c r="I127" s="20">
        <v>17.9266</v>
      </c>
      <c r="J127" s="20">
        <v>23.01643</v>
      </c>
      <c r="K127" s="20">
        <v>13.30798</v>
      </c>
      <c r="L127" s="82"/>
      <c r="M127" s="82"/>
      <c r="N127" s="67"/>
      <c r="O127" s="67"/>
    </row>
    <row r="128" spans="1:15" s="17" customFormat="1" ht="24">
      <c r="A128" s="73">
        <v>19</v>
      </c>
      <c r="B128" s="93">
        <v>20364</v>
      </c>
      <c r="C128" s="69">
        <v>382.633</v>
      </c>
      <c r="D128" s="69">
        <v>20.937</v>
      </c>
      <c r="E128" s="70">
        <f t="shared" si="0"/>
        <v>1.8089568000000003</v>
      </c>
      <c r="F128" s="74">
        <f t="shared" si="9"/>
        <v>215.46770666666666</v>
      </c>
      <c r="G128" s="75">
        <f t="shared" si="10"/>
        <v>389.771773155072</v>
      </c>
      <c r="H128" s="73" t="s">
        <v>62</v>
      </c>
      <c r="I128" s="20">
        <v>202.53383</v>
      </c>
      <c r="J128" s="20">
        <v>215.55228</v>
      </c>
      <c r="K128" s="20">
        <v>228.31701</v>
      </c>
      <c r="L128" s="82"/>
      <c r="M128" s="82"/>
      <c r="N128" s="67"/>
      <c r="O128" s="67"/>
    </row>
    <row r="129" spans="1:15" s="17" customFormat="1" ht="24">
      <c r="A129" s="68">
        <v>20</v>
      </c>
      <c r="B129" s="93">
        <v>20371</v>
      </c>
      <c r="C129" s="69">
        <v>382.293</v>
      </c>
      <c r="D129" s="69">
        <v>12.446</v>
      </c>
      <c r="E129" s="70">
        <f t="shared" si="0"/>
        <v>1.0753344</v>
      </c>
      <c r="F129" s="74">
        <f t="shared" si="9"/>
        <v>12.645433333333335</v>
      </c>
      <c r="G129" s="75">
        <f t="shared" si="10"/>
        <v>13.598069466240002</v>
      </c>
      <c r="H129" s="73" t="s">
        <v>63</v>
      </c>
      <c r="I129" s="20">
        <v>21.42579</v>
      </c>
      <c r="J129" s="20">
        <v>10.10509</v>
      </c>
      <c r="K129" s="20">
        <v>6.40542</v>
      </c>
      <c r="L129" s="82"/>
      <c r="M129" s="82"/>
      <c r="N129" s="67"/>
      <c r="O129" s="67"/>
    </row>
    <row r="130" spans="1:15" s="17" customFormat="1" ht="24">
      <c r="A130" s="73">
        <v>21</v>
      </c>
      <c r="B130" s="93">
        <v>20377</v>
      </c>
      <c r="C130" s="69">
        <v>381.953</v>
      </c>
      <c r="D130" s="69">
        <v>5.131</v>
      </c>
      <c r="E130" s="70">
        <f t="shared" si="0"/>
        <v>0.44331840000000006</v>
      </c>
      <c r="F130" s="74">
        <f t="shared" si="9"/>
        <v>30.526839999999996</v>
      </c>
      <c r="G130" s="75">
        <f t="shared" si="10"/>
        <v>13.533109865856</v>
      </c>
      <c r="H130" s="73" t="s">
        <v>64</v>
      </c>
      <c r="I130" s="20">
        <v>30.37035</v>
      </c>
      <c r="J130" s="20">
        <v>31.8645</v>
      </c>
      <c r="K130" s="20">
        <v>29.34567</v>
      </c>
      <c r="L130" s="82"/>
      <c r="M130" s="82"/>
      <c r="N130" s="67"/>
      <c r="O130" s="67"/>
    </row>
    <row r="131" spans="1:15" s="17" customFormat="1" ht="24">
      <c r="A131" s="68">
        <v>22</v>
      </c>
      <c r="B131" s="93">
        <v>20398</v>
      </c>
      <c r="C131" s="76">
        <v>382.293</v>
      </c>
      <c r="D131" s="69">
        <v>10.907</v>
      </c>
      <c r="E131" s="70">
        <f t="shared" si="0"/>
        <v>0.9423648</v>
      </c>
      <c r="F131" s="74">
        <f t="shared" si="9"/>
        <v>161.00854</v>
      </c>
      <c r="G131" s="75">
        <f t="shared" si="10"/>
        <v>151.728780595392</v>
      </c>
      <c r="H131" s="73" t="s">
        <v>66</v>
      </c>
      <c r="I131" s="20">
        <v>166.93137</v>
      </c>
      <c r="J131" s="20">
        <v>154.65422</v>
      </c>
      <c r="K131" s="20">
        <v>161.44003</v>
      </c>
      <c r="L131" s="82"/>
      <c r="M131" s="82"/>
      <c r="N131" s="67"/>
      <c r="O131" s="67"/>
    </row>
    <row r="132" spans="1:15" s="17" customFormat="1" ht="24">
      <c r="A132" s="73">
        <v>23</v>
      </c>
      <c r="B132" s="93">
        <v>20405</v>
      </c>
      <c r="C132" s="76">
        <v>381.933</v>
      </c>
      <c r="D132" s="69">
        <v>4.179</v>
      </c>
      <c r="E132" s="70">
        <f t="shared" si="0"/>
        <v>0.36106560000000004</v>
      </c>
      <c r="F132" s="74">
        <f t="shared" si="9"/>
        <v>26.183293333333335</v>
      </c>
      <c r="G132" s="75">
        <f t="shared" si="10"/>
        <v>9.453886517376002</v>
      </c>
      <c r="H132" s="73" t="s">
        <v>80</v>
      </c>
      <c r="I132" s="20">
        <v>34.39638</v>
      </c>
      <c r="J132" s="20">
        <v>17.47863</v>
      </c>
      <c r="K132" s="20">
        <v>26.67487</v>
      </c>
      <c r="L132" s="82"/>
      <c r="M132" s="82"/>
      <c r="N132" s="67"/>
      <c r="O132" s="67"/>
    </row>
    <row r="133" spans="1:15" s="17" customFormat="1" ht="24">
      <c r="A133" s="68">
        <v>24</v>
      </c>
      <c r="B133" s="93">
        <v>20412</v>
      </c>
      <c r="C133" s="69">
        <v>381.913</v>
      </c>
      <c r="D133" s="69">
        <v>3.849</v>
      </c>
      <c r="E133" s="70">
        <f t="shared" si="0"/>
        <v>0.33255360000000006</v>
      </c>
      <c r="F133" s="74">
        <f t="shared" si="9"/>
        <v>5.02538</v>
      </c>
      <c r="G133" s="75">
        <f t="shared" si="10"/>
        <v>1.6712082103680004</v>
      </c>
      <c r="H133" s="73" t="s">
        <v>68</v>
      </c>
      <c r="I133" s="20">
        <v>4.19355</v>
      </c>
      <c r="J133" s="20">
        <v>4.1027</v>
      </c>
      <c r="K133" s="20">
        <v>6.77989</v>
      </c>
      <c r="L133" s="82"/>
      <c r="M133" s="82"/>
      <c r="N133" s="67"/>
      <c r="O133" s="67"/>
    </row>
    <row r="134" spans="1:15" s="17" customFormat="1" ht="24">
      <c r="A134" s="73">
        <v>25</v>
      </c>
      <c r="B134" s="93">
        <v>20426</v>
      </c>
      <c r="C134" s="69">
        <v>381.653</v>
      </c>
      <c r="D134" s="69">
        <v>7.381</v>
      </c>
      <c r="E134" s="70">
        <f t="shared" si="0"/>
        <v>0.6377184</v>
      </c>
      <c r="F134" s="74">
        <f t="shared" si="9"/>
        <v>162.82163333333332</v>
      </c>
      <c r="G134" s="75">
        <f t="shared" si="10"/>
        <v>103.83435149472</v>
      </c>
      <c r="H134" s="73" t="s">
        <v>69</v>
      </c>
      <c r="I134" s="20">
        <v>158.06381</v>
      </c>
      <c r="J134" s="20">
        <v>173.33804</v>
      </c>
      <c r="K134" s="20">
        <v>157.06305</v>
      </c>
      <c r="L134" s="82"/>
      <c r="M134" s="82"/>
      <c r="N134" s="67"/>
      <c r="O134" s="67"/>
    </row>
    <row r="135" spans="1:15" s="17" customFormat="1" ht="24">
      <c r="A135" s="68">
        <v>26</v>
      </c>
      <c r="B135" s="93">
        <v>20434</v>
      </c>
      <c r="C135" s="69">
        <v>381.713</v>
      </c>
      <c r="D135" s="69">
        <v>1.889</v>
      </c>
      <c r="E135" s="70">
        <f t="shared" si="0"/>
        <v>0.1632096</v>
      </c>
      <c r="F135" s="74">
        <f t="shared" si="9"/>
        <v>3.8113433333333333</v>
      </c>
      <c r="G135" s="75">
        <f t="shared" si="10"/>
        <v>0.6220478208960001</v>
      </c>
      <c r="H135" s="73" t="s">
        <v>70</v>
      </c>
      <c r="I135" s="20">
        <v>2.6062</v>
      </c>
      <c r="J135" s="20">
        <v>2.49353</v>
      </c>
      <c r="K135" s="20">
        <v>6.3343</v>
      </c>
      <c r="L135" s="82"/>
      <c r="M135" s="82"/>
      <c r="N135" s="67"/>
      <c r="O135" s="67"/>
    </row>
    <row r="136" spans="1:15" s="17" customFormat="1" ht="24">
      <c r="A136" s="68">
        <v>27</v>
      </c>
      <c r="B136" s="93">
        <v>20440</v>
      </c>
      <c r="C136" s="69">
        <v>381.603</v>
      </c>
      <c r="D136" s="69">
        <v>1.088</v>
      </c>
      <c r="E136" s="70">
        <f t="shared" si="0"/>
        <v>0.09400320000000001</v>
      </c>
      <c r="F136" s="74">
        <f t="shared" si="9"/>
        <v>3.7383466666666667</v>
      </c>
      <c r="G136" s="75">
        <f t="shared" si="10"/>
        <v>0.35141654937600003</v>
      </c>
      <c r="H136" s="73" t="s">
        <v>71</v>
      </c>
      <c r="I136" s="20">
        <v>3.10934</v>
      </c>
      <c r="J136" s="20">
        <v>3.70757</v>
      </c>
      <c r="K136" s="20">
        <v>4.39813</v>
      </c>
      <c r="L136" s="82"/>
      <c r="M136" s="82"/>
      <c r="N136" s="67"/>
      <c r="O136" s="67"/>
    </row>
    <row r="137" spans="1:15" s="17" customFormat="1" ht="24">
      <c r="A137" s="68">
        <v>28</v>
      </c>
      <c r="B137" s="93">
        <v>20456</v>
      </c>
      <c r="C137" s="69">
        <v>381.463</v>
      </c>
      <c r="D137" s="69">
        <v>0.135</v>
      </c>
      <c r="E137" s="70">
        <f t="shared" si="0"/>
        <v>0.011664</v>
      </c>
      <c r="F137" s="74">
        <f t="shared" si="9"/>
        <v>14.462226666666666</v>
      </c>
      <c r="G137" s="75">
        <f t="shared" si="10"/>
        <v>0.16868741184</v>
      </c>
      <c r="H137" s="73" t="s">
        <v>72</v>
      </c>
      <c r="I137" s="20">
        <v>19.50707</v>
      </c>
      <c r="J137" s="20">
        <v>6.3857</v>
      </c>
      <c r="K137" s="20">
        <v>17.49391</v>
      </c>
      <c r="L137" s="82"/>
      <c r="M137" s="82"/>
      <c r="N137" s="67"/>
      <c r="O137" s="67"/>
    </row>
    <row r="138" spans="1:15" s="17" customFormat="1" ht="24">
      <c r="A138" s="68">
        <v>29</v>
      </c>
      <c r="B138" s="93">
        <v>20461</v>
      </c>
      <c r="C138" s="69">
        <v>381.413</v>
      </c>
      <c r="D138" s="69">
        <v>0.056</v>
      </c>
      <c r="E138" s="70">
        <f t="shared" si="0"/>
        <v>0.0048384000000000005</v>
      </c>
      <c r="F138" s="74">
        <f t="shared" si="9"/>
        <v>16.451249999999998</v>
      </c>
      <c r="G138" s="75">
        <f t="shared" si="10"/>
        <v>0.07959772799999999</v>
      </c>
      <c r="H138" s="73" t="s">
        <v>73</v>
      </c>
      <c r="I138" s="20">
        <v>10.08856</v>
      </c>
      <c r="J138" s="20">
        <v>29.33261</v>
      </c>
      <c r="K138" s="20">
        <v>9.93258</v>
      </c>
      <c r="L138" s="82"/>
      <c r="M138" s="82"/>
      <c r="N138" s="67"/>
      <c r="O138" s="67"/>
    </row>
    <row r="139" spans="1:15" s="17" customFormat="1" ht="24">
      <c r="A139" s="68">
        <v>30</v>
      </c>
      <c r="B139" s="93">
        <v>20475</v>
      </c>
      <c r="C139" s="69">
        <v>381.403</v>
      </c>
      <c r="D139" s="69">
        <v>0.032</v>
      </c>
      <c r="E139" s="70">
        <f t="shared" si="0"/>
        <v>0.0027648000000000004</v>
      </c>
      <c r="F139" s="74">
        <f t="shared" si="9"/>
        <v>6.833676666666666</v>
      </c>
      <c r="G139" s="75">
        <f t="shared" si="10"/>
        <v>0.018893749248000004</v>
      </c>
      <c r="H139" s="73" t="s">
        <v>81</v>
      </c>
      <c r="I139" s="20">
        <v>5.45632</v>
      </c>
      <c r="J139" s="20">
        <v>8.5552</v>
      </c>
      <c r="K139" s="20">
        <v>6.48951</v>
      </c>
      <c r="L139" s="82"/>
      <c r="M139" s="82"/>
      <c r="N139" s="67"/>
      <c r="O139" s="67"/>
    </row>
    <row r="140" spans="1:15" s="17" customFormat="1" ht="24">
      <c r="A140" s="68">
        <v>31</v>
      </c>
      <c r="B140" s="93">
        <v>20489</v>
      </c>
      <c r="C140" s="69">
        <v>381.673</v>
      </c>
      <c r="D140" s="69">
        <v>1.752</v>
      </c>
      <c r="E140" s="70">
        <f t="shared" si="0"/>
        <v>0.1513728</v>
      </c>
      <c r="F140" s="74">
        <f t="shared" si="9"/>
        <v>24.72359</v>
      </c>
      <c r="G140" s="75">
        <f t="shared" si="10"/>
        <v>3.742479044352</v>
      </c>
      <c r="H140" s="73" t="s">
        <v>82</v>
      </c>
      <c r="I140" s="20">
        <v>24.93048</v>
      </c>
      <c r="J140" s="20">
        <v>30.60675</v>
      </c>
      <c r="K140" s="20">
        <v>18.63354</v>
      </c>
      <c r="L140" s="82"/>
      <c r="M140" s="82"/>
      <c r="N140" s="67"/>
      <c r="O140" s="67"/>
    </row>
    <row r="141" spans="1:15" s="17" customFormat="1" ht="24">
      <c r="A141" s="68">
        <v>32</v>
      </c>
      <c r="B141" s="93">
        <v>20496</v>
      </c>
      <c r="C141" s="69">
        <v>381.413</v>
      </c>
      <c r="D141" s="69">
        <v>0.044</v>
      </c>
      <c r="E141" s="70">
        <f t="shared" si="0"/>
        <v>0.0038016</v>
      </c>
      <c r="F141" s="74">
        <f t="shared" si="9"/>
        <v>21.85618666666667</v>
      </c>
      <c r="G141" s="75">
        <f t="shared" si="10"/>
        <v>0.08308847923200001</v>
      </c>
      <c r="H141" s="73" t="s">
        <v>83</v>
      </c>
      <c r="I141" s="20">
        <v>19.41748</v>
      </c>
      <c r="J141" s="20">
        <v>24.34512</v>
      </c>
      <c r="K141" s="20">
        <v>21.80596</v>
      </c>
      <c r="L141" s="82"/>
      <c r="M141" s="82"/>
      <c r="N141" s="67"/>
      <c r="O141" s="67"/>
    </row>
    <row r="142" spans="1:15" s="17" customFormat="1" ht="24">
      <c r="A142" s="68">
        <v>33</v>
      </c>
      <c r="B142" s="93">
        <v>20503</v>
      </c>
      <c r="C142" s="69">
        <v>381.413</v>
      </c>
      <c r="D142" s="69">
        <v>0.054</v>
      </c>
      <c r="E142" s="70">
        <f t="shared" si="0"/>
        <v>0.0046656</v>
      </c>
      <c r="F142" s="74">
        <f t="shared" si="9"/>
        <v>6.517106666666667</v>
      </c>
      <c r="G142" s="75">
        <f t="shared" si="10"/>
        <v>0.030406212864</v>
      </c>
      <c r="H142" s="73" t="s">
        <v>84</v>
      </c>
      <c r="I142" s="20">
        <v>5.29608</v>
      </c>
      <c r="J142" s="20">
        <v>7.62164</v>
      </c>
      <c r="K142" s="20">
        <v>6.6336</v>
      </c>
      <c r="L142" s="82"/>
      <c r="M142" s="82"/>
      <c r="N142" s="67"/>
      <c r="O142" s="67"/>
    </row>
    <row r="143" spans="1:15" s="17" customFormat="1" ht="24">
      <c r="A143" s="68">
        <v>34</v>
      </c>
      <c r="B143" s="93">
        <v>20519</v>
      </c>
      <c r="C143" s="69">
        <v>381.413</v>
      </c>
      <c r="D143" s="69">
        <v>0.037</v>
      </c>
      <c r="E143" s="70">
        <f t="shared" si="0"/>
        <v>0.0031968</v>
      </c>
      <c r="F143" s="74">
        <f t="shared" si="9"/>
        <v>48.98228333333333</v>
      </c>
      <c r="G143" s="75">
        <f t="shared" si="10"/>
        <v>0.15658656336</v>
      </c>
      <c r="H143" s="68" t="s">
        <v>85</v>
      </c>
      <c r="I143" s="20">
        <v>44.77879</v>
      </c>
      <c r="J143" s="20">
        <v>54.04741</v>
      </c>
      <c r="K143" s="20">
        <v>48.12065</v>
      </c>
      <c r="L143" s="82"/>
      <c r="M143" s="82"/>
      <c r="N143" s="67"/>
      <c r="O143" s="67"/>
    </row>
    <row r="144" spans="1:15" s="17" customFormat="1" ht="24">
      <c r="A144" s="68">
        <v>35</v>
      </c>
      <c r="B144" s="93">
        <v>20525</v>
      </c>
      <c r="C144" s="69">
        <v>381.433</v>
      </c>
      <c r="D144" s="69">
        <v>0.059</v>
      </c>
      <c r="E144" s="70">
        <f t="shared" si="0"/>
        <v>0.0050976</v>
      </c>
      <c r="F144" s="74">
        <f t="shared" si="9"/>
        <v>12.842746666666665</v>
      </c>
      <c r="G144" s="75">
        <f t="shared" si="10"/>
        <v>0.06546718540799999</v>
      </c>
      <c r="H144" s="68" t="s">
        <v>86</v>
      </c>
      <c r="I144" s="20">
        <v>6.50657</v>
      </c>
      <c r="J144" s="20">
        <v>13.59146</v>
      </c>
      <c r="K144" s="20">
        <v>18.43021</v>
      </c>
      <c r="L144" s="82"/>
      <c r="M144" s="82"/>
      <c r="N144" s="67"/>
      <c r="O144" s="67"/>
    </row>
    <row r="145" spans="1:16" s="17" customFormat="1" ht="24">
      <c r="A145" s="125">
        <v>36</v>
      </c>
      <c r="B145" s="126">
        <v>20532</v>
      </c>
      <c r="C145" s="127">
        <v>381.393</v>
      </c>
      <c r="D145" s="127">
        <v>0.023</v>
      </c>
      <c r="E145" s="128">
        <f t="shared" si="0"/>
        <v>0.0019872</v>
      </c>
      <c r="F145" s="129">
        <f t="shared" si="9"/>
        <v>22.912786666666666</v>
      </c>
      <c r="G145" s="75">
        <f t="shared" si="10"/>
        <v>0.045532289664000004</v>
      </c>
      <c r="H145" s="125" t="s">
        <v>87</v>
      </c>
      <c r="I145" s="130">
        <v>15.66252</v>
      </c>
      <c r="J145" s="130">
        <v>31.4702</v>
      </c>
      <c r="K145" s="130">
        <v>21.60564</v>
      </c>
      <c r="L145" s="135"/>
      <c r="M145" s="135"/>
      <c r="N145" s="136"/>
      <c r="O145" s="136"/>
      <c r="P145" s="136"/>
    </row>
    <row r="146" spans="1:16" s="17" customFormat="1" ht="24">
      <c r="A146" s="68">
        <v>1</v>
      </c>
      <c r="B146" s="93">
        <v>20645</v>
      </c>
      <c r="C146" s="69">
        <v>381.463</v>
      </c>
      <c r="D146" s="69">
        <v>0.12</v>
      </c>
      <c r="E146" s="70">
        <f t="shared" si="0"/>
        <v>0.010368</v>
      </c>
      <c r="F146" s="74">
        <f t="shared" si="9"/>
        <v>205.72152666666668</v>
      </c>
      <c r="G146" s="75">
        <f t="shared" si="10"/>
        <v>2.1329207884800003</v>
      </c>
      <c r="H146" s="68" t="s">
        <v>74</v>
      </c>
      <c r="I146" s="20">
        <v>181.29972</v>
      </c>
      <c r="J146" s="20">
        <v>219.6066</v>
      </c>
      <c r="K146" s="20">
        <v>216.25826</v>
      </c>
      <c r="L146" s="143" t="s">
        <v>89</v>
      </c>
      <c r="M146" s="144"/>
      <c r="N146" s="145"/>
      <c r="O146" s="145"/>
      <c r="P146" s="146"/>
    </row>
    <row r="147" spans="1:16" s="17" customFormat="1" ht="24">
      <c r="A147" s="68">
        <v>2</v>
      </c>
      <c r="B147" s="93">
        <v>20652</v>
      </c>
      <c r="C147" s="69">
        <v>381.703</v>
      </c>
      <c r="D147" s="69">
        <v>1.202</v>
      </c>
      <c r="E147" s="70">
        <f t="shared" si="0"/>
        <v>0.1038528</v>
      </c>
      <c r="F147" s="74">
        <f t="shared" si="9"/>
        <v>329.8410833333333</v>
      </c>
      <c r="G147" s="75">
        <f t="shared" si="10"/>
        <v>34.254920059199996</v>
      </c>
      <c r="H147" s="68" t="s">
        <v>75</v>
      </c>
      <c r="I147" s="20">
        <v>361.08624</v>
      </c>
      <c r="J147" s="20">
        <v>319.46718</v>
      </c>
      <c r="K147" s="20">
        <v>308.96983</v>
      </c>
      <c r="L147" s="147" t="s">
        <v>90</v>
      </c>
      <c r="M147" s="82"/>
      <c r="N147" s="67"/>
      <c r="O147" s="67"/>
      <c r="P147" s="148"/>
    </row>
    <row r="148" spans="1:16" s="17" customFormat="1" ht="24">
      <c r="A148" s="137">
        <v>3</v>
      </c>
      <c r="B148" s="138">
        <v>20660</v>
      </c>
      <c r="C148" s="139">
        <v>381.703</v>
      </c>
      <c r="D148" s="139">
        <v>1.265</v>
      </c>
      <c r="E148" s="140">
        <f t="shared" si="0"/>
        <v>0.109296</v>
      </c>
      <c r="F148" s="141">
        <f t="shared" si="9"/>
        <v>354.59899666666666</v>
      </c>
      <c r="G148" s="75">
        <f t="shared" si="10"/>
        <v>38.75625193968</v>
      </c>
      <c r="H148" s="68" t="s">
        <v>76</v>
      </c>
      <c r="I148" s="142">
        <v>442.41364</v>
      </c>
      <c r="J148" s="142">
        <v>375.66511</v>
      </c>
      <c r="K148" s="142">
        <v>245.71824</v>
      </c>
      <c r="L148" s="149" t="s">
        <v>91</v>
      </c>
      <c r="M148" s="135"/>
      <c r="N148" s="136"/>
      <c r="O148" s="136"/>
      <c r="P148" s="150"/>
    </row>
    <row r="149" spans="1:15" ht="24">
      <c r="A149" s="68">
        <v>4</v>
      </c>
      <c r="B149" s="123">
        <v>20668</v>
      </c>
      <c r="C149" s="12">
        <v>381.883</v>
      </c>
      <c r="D149" s="12">
        <v>2.767</v>
      </c>
      <c r="E149" s="77">
        <f t="shared" si="0"/>
        <v>0.2390688</v>
      </c>
      <c r="F149" s="74">
        <f t="shared" si="9"/>
        <v>95.59085</v>
      </c>
      <c r="G149" s="75">
        <f t="shared" si="10"/>
        <v>22.85278980048</v>
      </c>
      <c r="H149" s="102" t="s">
        <v>77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37">
        <v>5</v>
      </c>
      <c r="B150" s="123">
        <v>20678</v>
      </c>
      <c r="C150" s="12">
        <v>384.213</v>
      </c>
      <c r="D150" s="12">
        <v>76.372</v>
      </c>
      <c r="E150" s="77">
        <f t="shared" si="0"/>
        <v>6.5985408</v>
      </c>
      <c r="F150" s="74">
        <f t="shared" si="9"/>
        <v>479.9366333333333</v>
      </c>
      <c r="G150" s="75">
        <f t="shared" si="10"/>
        <v>3166.88145646464</v>
      </c>
      <c r="H150" s="68" t="s">
        <v>48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68">
        <v>6</v>
      </c>
      <c r="B151" s="123">
        <v>20693</v>
      </c>
      <c r="C151" s="12">
        <v>382.503</v>
      </c>
      <c r="D151" s="12">
        <v>12.007</v>
      </c>
      <c r="E151" s="77">
        <f t="shared" si="0"/>
        <v>1.0374048</v>
      </c>
      <c r="F151" s="74">
        <f t="shared" si="9"/>
        <v>602.01536</v>
      </c>
      <c r="G151" s="75">
        <f t="shared" si="10"/>
        <v>624.533624137728</v>
      </c>
      <c r="H151" s="68" t="s">
        <v>79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37">
        <v>7</v>
      </c>
      <c r="B152" s="123">
        <v>20701</v>
      </c>
      <c r="C152" s="12">
        <v>382.193</v>
      </c>
      <c r="D152" s="12">
        <v>6.88</v>
      </c>
      <c r="E152" s="77">
        <f t="shared" si="0"/>
        <v>0.5944320000000001</v>
      </c>
      <c r="F152" s="74">
        <f t="shared" si="9"/>
        <v>41.33687</v>
      </c>
      <c r="G152" s="75">
        <f t="shared" si="10"/>
        <v>24.571958307840003</v>
      </c>
      <c r="H152" s="68" t="s">
        <v>88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68">
        <v>8</v>
      </c>
      <c r="B153" s="123">
        <v>20707</v>
      </c>
      <c r="C153" s="12">
        <v>383.893</v>
      </c>
      <c r="D153" s="12">
        <v>49.992</v>
      </c>
      <c r="E153" s="77">
        <f t="shared" si="0"/>
        <v>4.3193088</v>
      </c>
      <c r="F153" s="74">
        <f t="shared" si="9"/>
        <v>157.58211</v>
      </c>
      <c r="G153" s="75">
        <f t="shared" si="10"/>
        <v>680.645794445568</v>
      </c>
      <c r="H153" s="68" t="s">
        <v>51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37">
        <v>9</v>
      </c>
      <c r="B154" s="123">
        <v>20714</v>
      </c>
      <c r="C154" s="12">
        <v>383.093</v>
      </c>
      <c r="D154" s="12">
        <v>26.766</v>
      </c>
      <c r="E154" s="77">
        <f t="shared" si="0"/>
        <v>2.3125824</v>
      </c>
      <c r="F154" s="74">
        <f t="shared" si="9"/>
        <v>129.84551666666667</v>
      </c>
      <c r="G154" s="75">
        <f t="shared" si="10"/>
        <v>300.27845656224</v>
      </c>
      <c r="H154" s="68" t="s">
        <v>52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68">
        <v>10</v>
      </c>
      <c r="B155" s="123">
        <v>20729</v>
      </c>
      <c r="C155" s="12">
        <v>382.353</v>
      </c>
      <c r="D155" s="12">
        <v>10.578</v>
      </c>
      <c r="E155" s="77">
        <f t="shared" si="0"/>
        <v>0.9139392</v>
      </c>
      <c r="F155" s="74">
        <f t="shared" si="9"/>
        <v>56.501716666666674</v>
      </c>
      <c r="G155" s="75">
        <f t="shared" si="10"/>
        <v>51.639133728960005</v>
      </c>
      <c r="H155" s="15" t="s">
        <v>53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37">
        <v>11</v>
      </c>
      <c r="B156" s="123">
        <v>20735</v>
      </c>
      <c r="C156" s="12">
        <v>382.893</v>
      </c>
      <c r="D156" s="12">
        <v>21.807</v>
      </c>
      <c r="E156" s="77">
        <f t="shared" si="0"/>
        <v>1.8841248</v>
      </c>
      <c r="F156" s="74">
        <f t="shared" si="9"/>
        <v>113.93194666666666</v>
      </c>
      <c r="G156" s="75">
        <f t="shared" si="10"/>
        <v>214.662006226944</v>
      </c>
      <c r="H156" s="15" t="s">
        <v>54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68">
        <v>12</v>
      </c>
      <c r="B157" s="123">
        <v>20752</v>
      </c>
      <c r="C157" s="12">
        <v>382.533</v>
      </c>
      <c r="D157" s="12">
        <v>13.807</v>
      </c>
      <c r="E157" s="77">
        <f t="shared" si="0"/>
        <v>1.1929248000000001</v>
      </c>
      <c r="F157" s="74">
        <f t="shared" si="9"/>
        <v>95.26705333333332</v>
      </c>
      <c r="G157" s="75">
        <f t="shared" si="10"/>
        <v>113.64643054425599</v>
      </c>
      <c r="H157" s="15" t="s">
        <v>55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37">
        <v>13</v>
      </c>
      <c r="B158" s="123">
        <v>20763</v>
      </c>
      <c r="C158" s="12">
        <v>382.33</v>
      </c>
      <c r="D158" s="12">
        <v>5.418</v>
      </c>
      <c r="E158" s="77">
        <f t="shared" si="0"/>
        <v>0.46811520000000006</v>
      </c>
      <c r="F158" s="74">
        <f t="shared" si="9"/>
        <v>98.43246666666666</v>
      </c>
      <c r="G158" s="75">
        <f t="shared" si="10"/>
        <v>46.07773382016</v>
      </c>
      <c r="H158" s="15" t="s">
        <v>56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68">
        <v>14</v>
      </c>
      <c r="B159" s="123">
        <v>20777</v>
      </c>
      <c r="C159" s="12">
        <v>382.033</v>
      </c>
      <c r="D159" s="12">
        <v>4.645</v>
      </c>
      <c r="E159" s="77">
        <f t="shared" si="0"/>
        <v>0.40132799999999996</v>
      </c>
      <c r="F159" s="74">
        <f t="shared" si="9"/>
        <v>104.73900333333332</v>
      </c>
      <c r="G159" s="75">
        <f t="shared" si="10"/>
        <v>42.03469472975999</v>
      </c>
      <c r="H159" s="15" t="s">
        <v>57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37">
        <v>15</v>
      </c>
      <c r="B160" s="123">
        <v>20784</v>
      </c>
      <c r="C160" s="12">
        <v>382.183</v>
      </c>
      <c r="D160" s="12">
        <v>6.024</v>
      </c>
      <c r="E160" s="77">
        <f t="shared" si="0"/>
        <v>0.5204736</v>
      </c>
      <c r="F160" s="74">
        <f t="shared" si="9"/>
        <v>182.18083000000001</v>
      </c>
      <c r="G160" s="75">
        <f t="shared" si="10"/>
        <v>94.820312441088</v>
      </c>
      <c r="H160" s="15" t="s">
        <v>58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68">
        <v>16</v>
      </c>
      <c r="B161" s="123">
        <v>20791</v>
      </c>
      <c r="C161" s="12">
        <v>382.093</v>
      </c>
      <c r="D161" s="12">
        <v>5.11</v>
      </c>
      <c r="E161" s="77">
        <f t="shared" si="0"/>
        <v>0.44150400000000006</v>
      </c>
      <c r="F161" s="74">
        <f t="shared" si="9"/>
        <v>18.072006666666667</v>
      </c>
      <c r="G161" s="75">
        <f t="shared" si="10"/>
        <v>7.978863231360001</v>
      </c>
      <c r="H161" s="15" t="s">
        <v>59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37">
        <v>17</v>
      </c>
      <c r="B162" s="123">
        <v>20798</v>
      </c>
      <c r="C162" s="12">
        <v>381.923</v>
      </c>
      <c r="D162" s="12">
        <v>3.309</v>
      </c>
      <c r="E162" s="77">
        <f t="shared" si="0"/>
        <v>0.28589760000000003</v>
      </c>
      <c r="F162" s="74">
        <f t="shared" si="9"/>
        <v>18.01993</v>
      </c>
      <c r="G162" s="75">
        <f t="shared" si="10"/>
        <v>5.151854739168</v>
      </c>
      <c r="H162" s="15" t="s">
        <v>60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68">
        <v>18</v>
      </c>
      <c r="B163" s="123">
        <v>20805</v>
      </c>
      <c r="C163" s="12">
        <v>382.163</v>
      </c>
      <c r="D163" s="12">
        <v>5.786</v>
      </c>
      <c r="E163" s="77">
        <f t="shared" si="0"/>
        <v>0.4999104</v>
      </c>
      <c r="F163" s="74">
        <f t="shared" si="9"/>
        <v>2.12841</v>
      </c>
      <c r="G163" s="75">
        <f t="shared" si="10"/>
        <v>1.064014294464</v>
      </c>
      <c r="H163" s="15" t="s">
        <v>61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37">
        <v>19</v>
      </c>
      <c r="B164" s="123">
        <v>20826</v>
      </c>
      <c r="C164" s="12">
        <v>381.493</v>
      </c>
      <c r="D164" s="12">
        <v>0.205</v>
      </c>
      <c r="E164" s="77">
        <f t="shared" si="0"/>
        <v>0.017712</v>
      </c>
      <c r="F164" s="74">
        <f t="shared" si="9"/>
        <v>25.998946666666665</v>
      </c>
      <c r="G164" s="75">
        <f t="shared" si="10"/>
        <v>0.4604933433599999</v>
      </c>
      <c r="H164" s="15" t="s">
        <v>62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68">
        <v>20</v>
      </c>
      <c r="B165" s="123">
        <v>20833</v>
      </c>
      <c r="C165" s="12">
        <v>381.493</v>
      </c>
      <c r="D165" s="12">
        <v>0.255</v>
      </c>
      <c r="E165" s="77">
        <f t="shared" si="0"/>
        <v>0.022032000000000003</v>
      </c>
      <c r="F165" s="74">
        <f t="shared" si="9"/>
        <v>16.531783333333333</v>
      </c>
      <c r="G165" s="75">
        <f t="shared" si="10"/>
        <v>0.36422825040000006</v>
      </c>
      <c r="H165" s="15" t="s">
        <v>63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37">
        <v>21</v>
      </c>
      <c r="B166" s="123">
        <v>20840</v>
      </c>
      <c r="C166" s="12">
        <v>381.513</v>
      </c>
      <c r="D166" s="12">
        <v>0.312</v>
      </c>
      <c r="E166" s="77">
        <f t="shared" si="0"/>
        <v>0.026956800000000003</v>
      </c>
      <c r="F166" s="74">
        <f t="shared" si="9"/>
        <v>24.113870000000002</v>
      </c>
      <c r="G166" s="75">
        <f t="shared" si="10"/>
        <v>0.6500327708160001</v>
      </c>
      <c r="H166" s="15" t="s">
        <v>64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68">
        <v>22</v>
      </c>
      <c r="B167" s="123">
        <v>20854</v>
      </c>
      <c r="C167" s="12">
        <v>381.433</v>
      </c>
      <c r="D167" s="12">
        <v>0.026</v>
      </c>
      <c r="E167" s="77">
        <f t="shared" si="0"/>
        <v>0.0022464</v>
      </c>
      <c r="F167" s="74">
        <f t="shared" si="9"/>
        <v>13.952173333333334</v>
      </c>
      <c r="G167" s="75">
        <f t="shared" si="10"/>
        <v>0.031342162176</v>
      </c>
      <c r="H167" s="15" t="s">
        <v>66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37">
        <v>23</v>
      </c>
      <c r="B168" s="123">
        <v>20868</v>
      </c>
      <c r="C168" s="12">
        <v>381.433</v>
      </c>
      <c r="D168" s="12">
        <v>0.07</v>
      </c>
      <c r="E168" s="77">
        <f t="shared" si="0"/>
        <v>0.006048000000000001</v>
      </c>
      <c r="F168" s="74">
        <f t="shared" si="9"/>
        <v>10.365683333333333</v>
      </c>
      <c r="G168" s="75">
        <f t="shared" si="10"/>
        <v>0.06269165280000001</v>
      </c>
      <c r="H168" s="15" t="s">
        <v>80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68">
        <v>24</v>
      </c>
      <c r="B169" s="123">
        <v>20875</v>
      </c>
      <c r="C169" s="12">
        <v>381.423</v>
      </c>
      <c r="D169" s="12">
        <v>0.098</v>
      </c>
      <c r="E169" s="77">
        <f t="shared" si="0"/>
        <v>0.008467200000000001</v>
      </c>
      <c r="F169" s="74">
        <f t="shared" si="9"/>
        <v>7.197383333333334</v>
      </c>
      <c r="G169" s="75">
        <f t="shared" si="10"/>
        <v>0.06094168416000001</v>
      </c>
      <c r="H169" s="15" t="s">
        <v>68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37">
        <v>25</v>
      </c>
      <c r="B170" s="123">
        <v>20882</v>
      </c>
      <c r="C170" s="12">
        <v>381.433</v>
      </c>
      <c r="D170" s="12">
        <v>0.088</v>
      </c>
      <c r="E170" s="77">
        <f t="shared" si="0"/>
        <v>0.0076032</v>
      </c>
      <c r="F170" s="74">
        <f t="shared" si="9"/>
        <v>65.02206</v>
      </c>
      <c r="G170" s="75">
        <f t="shared" si="10"/>
        <v>0.49437572659199996</v>
      </c>
      <c r="H170" s="15" t="s">
        <v>69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25">
        <v>26</v>
      </c>
      <c r="B171" s="151">
        <v>20903</v>
      </c>
      <c r="C171" s="152">
        <v>381.423</v>
      </c>
      <c r="D171" s="152">
        <v>0.105</v>
      </c>
      <c r="E171" s="153">
        <f t="shared" si="0"/>
        <v>0.009072</v>
      </c>
      <c r="F171" s="129">
        <f t="shared" si="9"/>
        <v>33.79123333333333</v>
      </c>
      <c r="G171" s="75">
        <f t="shared" si="10"/>
        <v>0.30655406879999997</v>
      </c>
      <c r="H171" s="154" t="s">
        <v>70</v>
      </c>
      <c r="I171" s="152">
        <v>29.87386</v>
      </c>
      <c r="J171" s="152">
        <v>38.45875</v>
      </c>
      <c r="K171" s="152">
        <v>33.04109</v>
      </c>
      <c r="L171" s="155"/>
      <c r="M171" s="155"/>
      <c r="N171" s="156"/>
      <c r="O171" s="156"/>
      <c r="P171" s="156"/>
    </row>
    <row r="172" spans="1:15" ht="24">
      <c r="A172" s="137">
        <v>1</v>
      </c>
      <c r="B172" s="123">
        <v>20911</v>
      </c>
      <c r="C172" s="12">
        <v>381.423</v>
      </c>
      <c r="D172" s="12">
        <v>0.072</v>
      </c>
      <c r="E172" s="77">
        <f t="shared" si="0"/>
        <v>0.0062208</v>
      </c>
      <c r="F172" s="74">
        <f t="shared" si="9"/>
        <v>2.793609909122001</v>
      </c>
      <c r="G172" s="75">
        <f t="shared" si="10"/>
        <v>0.017378488522666144</v>
      </c>
      <c r="H172" s="68" t="s">
        <v>74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23">
        <v>20931</v>
      </c>
      <c r="C173" s="12">
        <v>381.403</v>
      </c>
      <c r="D173" s="12">
        <v>0.043</v>
      </c>
      <c r="E173" s="77">
        <f t="shared" si="0"/>
        <v>0.0037152</v>
      </c>
      <c r="F173" s="74">
        <f t="shared" si="9"/>
        <v>2.34049524878919</v>
      </c>
      <c r="G173" s="75">
        <f t="shared" si="10"/>
        <v>0.0086954079483016</v>
      </c>
      <c r="H173" s="68" t="s">
        <v>75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37">
        <v>3</v>
      </c>
      <c r="B174" s="123">
        <v>20945</v>
      </c>
      <c r="C174" s="12">
        <v>381.783</v>
      </c>
      <c r="D174" s="12">
        <v>1.241</v>
      </c>
      <c r="E174" s="77">
        <f t="shared" si="0"/>
        <v>0.10722240000000001</v>
      </c>
      <c r="F174" s="74">
        <f t="shared" si="9"/>
        <v>93.72485075864824</v>
      </c>
      <c r="G174" s="75">
        <f t="shared" si="10"/>
        <v>10.049403437984086</v>
      </c>
      <c r="H174" s="68" t="s">
        <v>76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23">
        <v>20952</v>
      </c>
      <c r="C175" s="12">
        <v>381.513</v>
      </c>
      <c r="D175" s="12">
        <v>0.16</v>
      </c>
      <c r="E175" s="77">
        <f t="shared" si="0"/>
        <v>0.013824000000000001</v>
      </c>
      <c r="F175" s="74">
        <f t="shared" si="9"/>
        <v>6.769112640064311</v>
      </c>
      <c r="G175" s="75">
        <f t="shared" si="10"/>
        <v>0.09357621313624905</v>
      </c>
      <c r="H175" s="102" t="s">
        <v>77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37">
        <v>5</v>
      </c>
      <c r="B176" s="123">
        <v>20959</v>
      </c>
      <c r="C176" s="12">
        <v>381.493</v>
      </c>
      <c r="D176" s="12">
        <v>0.207</v>
      </c>
      <c r="E176" s="77">
        <f t="shared" si="0"/>
        <v>0.0178848</v>
      </c>
      <c r="F176" s="74">
        <f t="shared" si="9"/>
        <v>11.576849283593361</v>
      </c>
      <c r="G176" s="75">
        <f t="shared" si="10"/>
        <v>0.20704963406721055</v>
      </c>
      <c r="H176" s="68" t="s">
        <v>48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23">
        <v>20973</v>
      </c>
      <c r="C177" s="12">
        <v>381.543</v>
      </c>
      <c r="D177" s="12">
        <v>0.356</v>
      </c>
      <c r="E177" s="77">
        <f t="shared" si="0"/>
        <v>0.0307584</v>
      </c>
      <c r="F177" s="74">
        <f t="shared" si="9"/>
        <v>9.301205995221515</v>
      </c>
      <c r="G177" s="75">
        <f t="shared" si="10"/>
        <v>0.2860902144834215</v>
      </c>
      <c r="H177" s="68" t="s">
        <v>79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37">
        <v>7</v>
      </c>
      <c r="B178" s="123">
        <v>20987</v>
      </c>
      <c r="C178" s="12">
        <v>381.893</v>
      </c>
      <c r="D178" s="12">
        <v>2.272</v>
      </c>
      <c r="E178" s="77">
        <f t="shared" si="0"/>
        <v>0.1963008</v>
      </c>
      <c r="F178" s="74">
        <f t="shared" si="9"/>
        <v>131.85206261347528</v>
      </c>
      <c r="G178" s="75">
        <f t="shared" si="10"/>
        <v>25.882665372675287</v>
      </c>
      <c r="H178" s="68" t="s">
        <v>88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23">
        <v>20994</v>
      </c>
      <c r="C179" s="12">
        <v>381.463</v>
      </c>
      <c r="D179" s="12">
        <v>0.088</v>
      </c>
      <c r="E179" s="77">
        <f t="shared" si="0"/>
        <v>0.0076032</v>
      </c>
      <c r="F179" s="74">
        <f t="shared" si="9"/>
        <v>13.189311081350041</v>
      </c>
      <c r="G179" s="75">
        <f t="shared" si="10"/>
        <v>0.10028097001372063</v>
      </c>
      <c r="H179" s="132" t="s">
        <v>51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23">
        <v>21008</v>
      </c>
      <c r="C180" s="12">
        <v>381.483</v>
      </c>
      <c r="D180" s="12">
        <v>0.168</v>
      </c>
      <c r="E180" s="77">
        <f t="shared" si="0"/>
        <v>0.014515200000000002</v>
      </c>
      <c r="F180" s="74">
        <f t="shared" si="9"/>
        <v>38.92981374041543</v>
      </c>
      <c r="G180" s="75">
        <f t="shared" si="10"/>
        <v>0.5650740324048782</v>
      </c>
      <c r="H180" s="132" t="s">
        <v>52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23">
        <v>21016</v>
      </c>
      <c r="C181" s="12">
        <v>382.093</v>
      </c>
      <c r="D181" s="12">
        <v>4.174</v>
      </c>
      <c r="E181" s="77">
        <f t="shared" si="0"/>
        <v>0.36063360000000005</v>
      </c>
      <c r="F181" s="74">
        <f t="shared" si="9"/>
        <v>222.70818227712684</v>
      </c>
      <c r="G181" s="75">
        <f t="shared" si="10"/>
        <v>80.31605352405646</v>
      </c>
      <c r="H181" s="132" t="s">
        <v>53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23">
        <v>21022</v>
      </c>
      <c r="C182" s="12">
        <v>381.683</v>
      </c>
      <c r="D182" s="12">
        <v>1.109</v>
      </c>
      <c r="E182" s="77">
        <f t="shared" si="0"/>
        <v>0.0958176</v>
      </c>
      <c r="F182" s="74">
        <f t="shared" si="9"/>
        <v>83.19608732845474</v>
      </c>
      <c r="G182" s="75">
        <f t="shared" si="10"/>
        <v>7.971649417202945</v>
      </c>
      <c r="H182" s="132" t="s">
        <v>54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23">
        <v>21036</v>
      </c>
      <c r="C183" s="12">
        <v>382.093</v>
      </c>
      <c r="D183" s="12">
        <v>3.696</v>
      </c>
      <c r="E183" s="77">
        <f t="shared" si="0"/>
        <v>0.3193344</v>
      </c>
      <c r="F183" s="74">
        <f aca="true" t="shared" si="11" ref="F183:F188">+AVERAGE(I183:K183)</f>
        <v>41.970265367644366</v>
      </c>
      <c r="G183" s="75">
        <f aca="true" t="shared" si="12" ref="G183:G246">F183*E183</f>
        <v>13.402549509017494</v>
      </c>
      <c r="H183" s="132" t="s">
        <v>55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57">
        <v>21051</v>
      </c>
      <c r="C184" s="158">
        <v>382.063</v>
      </c>
      <c r="D184" s="158">
        <v>3.477</v>
      </c>
      <c r="E184" s="159">
        <f t="shared" si="0"/>
        <v>0.3004128</v>
      </c>
      <c r="F184" s="74">
        <f t="shared" si="11"/>
        <v>90.59341887455044</v>
      </c>
      <c r="G184" s="75">
        <f t="shared" si="12"/>
        <v>27.215422625676545</v>
      </c>
      <c r="H184" s="160" t="s">
        <v>56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23">
        <v>21052</v>
      </c>
      <c r="C185" s="12">
        <v>384.263</v>
      </c>
      <c r="D185" s="12">
        <v>64.947</v>
      </c>
      <c r="E185" s="77">
        <f t="shared" si="0"/>
        <v>5.6114208</v>
      </c>
      <c r="F185" s="74">
        <f t="shared" si="11"/>
        <v>945.975969019577</v>
      </c>
      <c r="G185" s="75">
        <f t="shared" si="12"/>
        <v>5308.26922885661</v>
      </c>
      <c r="H185" s="132" t="s">
        <v>57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23">
        <v>21067</v>
      </c>
      <c r="C186" s="12">
        <v>383.903</v>
      </c>
      <c r="D186" s="12">
        <v>57.498</v>
      </c>
      <c r="E186" s="77">
        <f t="shared" si="0"/>
        <v>4.9678272</v>
      </c>
      <c r="F186" s="74">
        <f t="shared" si="11"/>
        <v>255.7335197376426</v>
      </c>
      <c r="G186" s="75">
        <f t="shared" si="12"/>
        <v>1270.439935304398</v>
      </c>
      <c r="H186" s="132" t="s">
        <v>58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23">
        <v>21073</v>
      </c>
      <c r="C187" s="12">
        <v>382.403</v>
      </c>
      <c r="D187" s="12">
        <v>10.189</v>
      </c>
      <c r="E187" s="77">
        <f t="shared" si="0"/>
        <v>0.8803296</v>
      </c>
      <c r="F187" s="74">
        <f t="shared" si="11"/>
        <v>98.78490584406393</v>
      </c>
      <c r="G187" s="75">
        <f t="shared" si="12"/>
        <v>86.96327664774246</v>
      </c>
      <c r="H187" s="132" t="s">
        <v>59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23">
        <v>21078</v>
      </c>
      <c r="C188" s="12">
        <v>382.443</v>
      </c>
      <c r="D188" s="12">
        <v>11.229</v>
      </c>
      <c r="E188" s="77">
        <f t="shared" si="0"/>
        <v>0.9701856</v>
      </c>
      <c r="F188" s="74">
        <f t="shared" si="11"/>
        <v>404.8251427436937</v>
      </c>
      <c r="G188" s="75">
        <f t="shared" si="12"/>
        <v>392.7555240078761</v>
      </c>
      <c r="H188" s="132" t="s">
        <v>60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23">
        <v>21094</v>
      </c>
      <c r="C189" s="12">
        <v>382.303</v>
      </c>
      <c r="D189" s="12">
        <v>8.201</v>
      </c>
      <c r="E189" s="77">
        <f t="shared" si="0"/>
        <v>0.7085664</v>
      </c>
      <c r="F189" s="74">
        <f aca="true" t="shared" si="13" ref="F189:F195">+AVERAGE(I189:K189)</f>
        <v>106.52096266638733</v>
      </c>
      <c r="G189" s="75">
        <f t="shared" si="12"/>
        <v>75.47717504105648</v>
      </c>
      <c r="H189" s="132" t="s">
        <v>61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23">
        <v>21099</v>
      </c>
      <c r="C190" s="12">
        <v>382.163</v>
      </c>
      <c r="D190" s="12">
        <v>5.498</v>
      </c>
      <c r="E190" s="77">
        <f t="shared" si="0"/>
        <v>0.47502720000000004</v>
      </c>
      <c r="F190" s="74">
        <f t="shared" si="13"/>
        <v>21.640567528965736</v>
      </c>
      <c r="G190" s="75">
        <f t="shared" si="12"/>
        <v>10.279858199695513</v>
      </c>
      <c r="H190" s="132" t="s">
        <v>62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23">
        <v>21108</v>
      </c>
      <c r="C191" s="12">
        <v>381.953</v>
      </c>
      <c r="D191" s="12">
        <v>2.578</v>
      </c>
      <c r="E191" s="77">
        <f t="shared" si="0"/>
        <v>0.2227392</v>
      </c>
      <c r="F191" s="74">
        <f t="shared" si="13"/>
        <v>14.85488489777969</v>
      </c>
      <c r="G191" s="75">
        <f t="shared" si="12"/>
        <v>3.30876517822353</v>
      </c>
      <c r="H191" s="132" t="s">
        <v>63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23">
        <v>21135</v>
      </c>
      <c r="C192" s="12">
        <v>382.213</v>
      </c>
      <c r="D192" s="12">
        <v>7.077</v>
      </c>
      <c r="E192" s="77">
        <f t="shared" si="0"/>
        <v>0.6114528</v>
      </c>
      <c r="F192" s="74">
        <f t="shared" si="13"/>
        <v>65.68059364743253</v>
      </c>
      <c r="G192" s="75">
        <f t="shared" si="12"/>
        <v>40.160582891384834</v>
      </c>
      <c r="H192" s="132" t="s">
        <v>64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23">
        <v>21141</v>
      </c>
      <c r="C193" s="12">
        <v>382.133</v>
      </c>
      <c r="D193" s="12">
        <v>5.298</v>
      </c>
      <c r="E193" s="77">
        <f t="shared" si="0"/>
        <v>0.4577472</v>
      </c>
      <c r="F193" s="74">
        <f t="shared" si="13"/>
        <v>37.6740353871952</v>
      </c>
      <c r="G193" s="75">
        <f t="shared" si="12"/>
        <v>17.245184211189517</v>
      </c>
      <c r="H193" s="132" t="s">
        <v>66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23">
        <v>21148</v>
      </c>
      <c r="C194" s="12">
        <v>382.003</v>
      </c>
      <c r="D194" s="12">
        <v>2.801</v>
      </c>
      <c r="E194" s="77">
        <f t="shared" si="0"/>
        <v>0.24200640000000004</v>
      </c>
      <c r="F194" s="74">
        <f t="shared" si="13"/>
        <v>23.73996228722157</v>
      </c>
      <c r="G194" s="75">
        <f t="shared" si="12"/>
        <v>5.7452228092662585</v>
      </c>
      <c r="H194" s="132" t="s">
        <v>80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23">
        <v>21155</v>
      </c>
      <c r="C195" s="12">
        <v>381.683</v>
      </c>
      <c r="D195" s="12">
        <v>1.437</v>
      </c>
      <c r="E195" s="77">
        <f t="shared" si="0"/>
        <v>0.12415680000000001</v>
      </c>
      <c r="F195" s="74">
        <f t="shared" si="13"/>
        <v>11.198556666666667</v>
      </c>
      <c r="G195" s="75">
        <f t="shared" si="12"/>
        <v>1.3903769603520002</v>
      </c>
      <c r="H195" s="132" t="s">
        <v>68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23">
        <v>21162</v>
      </c>
      <c r="C196" s="12">
        <v>381.673</v>
      </c>
      <c r="D196" s="12">
        <v>1.02</v>
      </c>
      <c r="E196" s="77">
        <f t="shared" si="0"/>
        <v>0.08812800000000001</v>
      </c>
      <c r="F196" s="74">
        <f aca="true" t="shared" si="14" ref="F196:F257">+AVERAGE(I196:K196)</f>
        <v>42.96807666666666</v>
      </c>
      <c r="G196" s="75">
        <f t="shared" si="12"/>
        <v>3.78669066048</v>
      </c>
      <c r="H196" s="132" t="s">
        <v>69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23">
        <v>21176</v>
      </c>
      <c r="C197" s="12">
        <v>381.483</v>
      </c>
      <c r="D197" s="12">
        <v>0.305</v>
      </c>
      <c r="E197" s="77">
        <f t="shared" si="0"/>
        <v>0.026352</v>
      </c>
      <c r="F197" s="74">
        <f t="shared" si="14"/>
        <v>9.385406666666666</v>
      </c>
      <c r="G197" s="75">
        <f t="shared" si="12"/>
        <v>0.24732423648</v>
      </c>
      <c r="H197" s="132" t="s">
        <v>70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23">
        <v>21190</v>
      </c>
      <c r="C198" s="12">
        <v>381.533</v>
      </c>
      <c r="D198" s="12">
        <v>0.286</v>
      </c>
      <c r="E198" s="77">
        <f t="shared" si="0"/>
        <v>0.0247104</v>
      </c>
      <c r="F198" s="74">
        <f t="shared" si="14"/>
        <v>13.405106666666667</v>
      </c>
      <c r="G198" s="75">
        <f t="shared" si="12"/>
        <v>0.331245547776</v>
      </c>
      <c r="H198" s="132" t="s">
        <v>71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88">
        <v>21198</v>
      </c>
      <c r="C199" s="189">
        <v>381.983</v>
      </c>
      <c r="D199" s="189">
        <v>2.733</v>
      </c>
      <c r="E199" s="190">
        <f t="shared" si="0"/>
        <v>0.2361312</v>
      </c>
      <c r="F199" s="74">
        <f t="shared" si="14"/>
        <v>22.638050000000003</v>
      </c>
      <c r="G199" s="75">
        <f t="shared" si="12"/>
        <v>5.345549912160001</v>
      </c>
      <c r="H199" s="192" t="s">
        <v>72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23">
        <v>21204</v>
      </c>
      <c r="C200" s="12">
        <v>381.603</v>
      </c>
      <c r="D200" s="12">
        <v>0.644</v>
      </c>
      <c r="E200" s="77">
        <f t="shared" si="0"/>
        <v>0.055641600000000006</v>
      </c>
      <c r="F200" s="74">
        <f t="shared" si="14"/>
        <v>21.632653333333334</v>
      </c>
      <c r="G200" s="75">
        <f t="shared" si="12"/>
        <v>1.203675443712</v>
      </c>
      <c r="H200" s="132" t="s">
        <v>73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23">
        <v>21218</v>
      </c>
      <c r="C201" s="12">
        <v>381.433</v>
      </c>
      <c r="D201" s="12">
        <v>0.074</v>
      </c>
      <c r="E201" s="77">
        <f t="shared" si="0"/>
        <v>0.0063936</v>
      </c>
      <c r="F201" s="74">
        <f t="shared" si="14"/>
        <v>53.36695666666666</v>
      </c>
      <c r="G201" s="75">
        <f t="shared" si="12"/>
        <v>0.341206974144</v>
      </c>
      <c r="H201" s="132" t="s">
        <v>81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23">
        <v>21226</v>
      </c>
      <c r="C202" s="12">
        <v>381.403</v>
      </c>
      <c r="D202" s="12">
        <v>0.065</v>
      </c>
      <c r="E202" s="77">
        <f t="shared" si="0"/>
        <v>0.005616</v>
      </c>
      <c r="F202" s="74">
        <f t="shared" si="14"/>
        <v>31.839496666666662</v>
      </c>
      <c r="G202" s="75">
        <f t="shared" si="12"/>
        <v>0.17881061327999997</v>
      </c>
      <c r="H202" s="132" t="s">
        <v>82</v>
      </c>
      <c r="I202" s="12">
        <v>37.18796</v>
      </c>
      <c r="J202" s="12">
        <v>16.07276</v>
      </c>
      <c r="K202" s="12">
        <v>42.25777</v>
      </c>
      <c r="L202" s="14"/>
      <c r="M202" s="14" t="s">
        <v>116</v>
      </c>
    </row>
    <row r="203" spans="1:12" ht="24">
      <c r="A203" s="15">
        <v>32</v>
      </c>
      <c r="B203" s="123">
        <v>21239</v>
      </c>
      <c r="C203" s="12">
        <v>381.383</v>
      </c>
      <c r="D203" s="12">
        <v>0.018</v>
      </c>
      <c r="E203" s="77">
        <f t="shared" si="0"/>
        <v>0.0015552</v>
      </c>
      <c r="F203" s="74">
        <f t="shared" si="14"/>
        <v>68.89949666666668</v>
      </c>
      <c r="G203" s="75">
        <f t="shared" si="12"/>
        <v>0.10715249721600002</v>
      </c>
      <c r="H203" s="132" t="s">
        <v>83</v>
      </c>
      <c r="I203" s="12">
        <v>72.38675</v>
      </c>
      <c r="J203" s="12">
        <v>75.4068</v>
      </c>
      <c r="K203" s="12">
        <v>58.90494</v>
      </c>
      <c r="L203" s="14"/>
    </row>
    <row r="204" spans="1:14" s="212" customFormat="1" ht="24">
      <c r="A204" s="205">
        <v>1</v>
      </c>
      <c r="B204" s="206">
        <v>21443</v>
      </c>
      <c r="C204" s="207">
        <v>381.573</v>
      </c>
      <c r="D204" s="207">
        <v>0.325</v>
      </c>
      <c r="E204" s="208">
        <f t="shared" si="0"/>
        <v>0.02808</v>
      </c>
      <c r="F204" s="209">
        <f t="shared" si="14"/>
        <v>6.764373333333334</v>
      </c>
      <c r="G204" s="75">
        <f t="shared" si="12"/>
        <v>0.18994360320000003</v>
      </c>
      <c r="H204" s="210" t="s">
        <v>44</v>
      </c>
      <c r="I204" s="207">
        <v>17.07715</v>
      </c>
      <c r="J204" s="207">
        <v>2.10659</v>
      </c>
      <c r="K204" s="207">
        <v>1.10938</v>
      </c>
      <c r="L204" s="211"/>
      <c r="M204" s="14" t="s">
        <v>117</v>
      </c>
      <c r="N204" s="1"/>
    </row>
    <row r="205" spans="1:13" s="13" customFormat="1" ht="24">
      <c r="A205" s="15">
        <v>2</v>
      </c>
      <c r="B205" s="123">
        <v>21447</v>
      </c>
      <c r="C205" s="12">
        <v>382.883</v>
      </c>
      <c r="D205" s="12">
        <v>10.953</v>
      </c>
      <c r="E205" s="77">
        <f t="shared" si="0"/>
        <v>0.9463392</v>
      </c>
      <c r="F205" s="74">
        <f t="shared" si="14"/>
        <v>98.67204333333332</v>
      </c>
      <c r="G205" s="75">
        <f t="shared" si="12"/>
        <v>93.377222550432</v>
      </c>
      <c r="H205" s="132" t="s">
        <v>46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23">
        <v>21456</v>
      </c>
      <c r="C206" s="12">
        <v>381.613</v>
      </c>
      <c r="D206" s="12">
        <v>0.442</v>
      </c>
      <c r="E206" s="77">
        <f t="shared" si="0"/>
        <v>0.0381888</v>
      </c>
      <c r="F206" s="74">
        <f t="shared" si="14"/>
        <v>38.47322333333333</v>
      </c>
      <c r="G206" s="75">
        <f t="shared" si="12"/>
        <v>1.469246231232</v>
      </c>
      <c r="H206" s="132" t="s">
        <v>47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23">
        <v>21464</v>
      </c>
      <c r="C207" s="12">
        <v>381.483</v>
      </c>
      <c r="D207" s="12">
        <v>0.076</v>
      </c>
      <c r="E207" s="77">
        <f t="shared" si="0"/>
        <v>0.0065664</v>
      </c>
      <c r="F207" s="74">
        <f t="shared" si="14"/>
        <v>12.09999</v>
      </c>
      <c r="G207" s="75">
        <f t="shared" si="12"/>
        <v>0.079453374336</v>
      </c>
      <c r="H207" s="132" t="s">
        <v>45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23">
        <v>21478</v>
      </c>
      <c r="C208" s="12">
        <v>381.473</v>
      </c>
      <c r="D208" s="12">
        <v>0.104</v>
      </c>
      <c r="E208" s="77">
        <f t="shared" si="0"/>
        <v>0.0089856</v>
      </c>
      <c r="F208" s="74">
        <f t="shared" si="14"/>
        <v>12.661019999999999</v>
      </c>
      <c r="G208" s="75">
        <f t="shared" si="12"/>
        <v>0.11376686131199999</v>
      </c>
      <c r="H208" s="132" t="s">
        <v>48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23">
        <v>21491</v>
      </c>
      <c r="C209" s="12">
        <v>381.473</v>
      </c>
      <c r="D209" s="12">
        <v>0.09</v>
      </c>
      <c r="E209" s="77">
        <f t="shared" si="0"/>
        <v>0.007776</v>
      </c>
      <c r="F209" s="74">
        <f t="shared" si="14"/>
        <v>10.070216666666667</v>
      </c>
      <c r="G209" s="75">
        <f t="shared" si="12"/>
        <v>0.0783060048</v>
      </c>
      <c r="H209" s="132" t="s">
        <v>49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23">
        <v>21498</v>
      </c>
      <c r="C210" s="12">
        <v>381.463</v>
      </c>
      <c r="D210" s="12">
        <v>0.067</v>
      </c>
      <c r="E210" s="77">
        <f t="shared" si="0"/>
        <v>0.005788800000000001</v>
      </c>
      <c r="F210" s="74">
        <f t="shared" si="14"/>
        <v>11.278553333333333</v>
      </c>
      <c r="G210" s="75">
        <f t="shared" si="12"/>
        <v>0.06528928953600001</v>
      </c>
      <c r="H210" s="132" t="s">
        <v>50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23">
        <v>21506</v>
      </c>
      <c r="C211" s="12">
        <v>381.853</v>
      </c>
      <c r="D211" s="12">
        <v>1.486</v>
      </c>
      <c r="E211" s="77">
        <f t="shared" si="0"/>
        <v>0.12839040000000002</v>
      </c>
      <c r="F211" s="74">
        <f t="shared" si="14"/>
        <v>13.810609999999999</v>
      </c>
      <c r="G211" s="75">
        <f t="shared" si="12"/>
        <v>1.7731497421440001</v>
      </c>
      <c r="H211" s="132" t="s">
        <v>51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23">
        <v>21520</v>
      </c>
      <c r="C212" s="12">
        <v>381.613</v>
      </c>
      <c r="D212" s="12">
        <v>0.392</v>
      </c>
      <c r="E212" s="77">
        <f t="shared" si="0"/>
        <v>0.033868800000000004</v>
      </c>
      <c r="F212" s="74">
        <f t="shared" si="14"/>
        <v>39.67847666666666</v>
      </c>
      <c r="G212" s="75">
        <f t="shared" si="12"/>
        <v>1.343862390528</v>
      </c>
      <c r="H212" s="132" t="s">
        <v>52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23">
        <v>21528</v>
      </c>
      <c r="C213" s="12">
        <v>381.463</v>
      </c>
      <c r="D213" s="12">
        <v>0.065</v>
      </c>
      <c r="E213" s="77">
        <f t="shared" si="0"/>
        <v>0.005616</v>
      </c>
      <c r="F213" s="74">
        <f t="shared" si="14"/>
        <v>29.002790000000005</v>
      </c>
      <c r="G213" s="75">
        <f t="shared" si="12"/>
        <v>0.16287966864000003</v>
      </c>
      <c r="H213" s="132" t="s">
        <v>53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31" customFormat="1" ht="24">
      <c r="A214" s="224">
        <v>11</v>
      </c>
      <c r="B214" s="225">
        <v>21540</v>
      </c>
      <c r="C214" s="226">
        <v>381.433</v>
      </c>
      <c r="D214" s="226">
        <v>0.037</v>
      </c>
      <c r="E214" s="227">
        <f t="shared" si="0"/>
        <v>0.0031968</v>
      </c>
      <c r="F214" s="228">
        <f t="shared" si="14"/>
        <v>19.48177</v>
      </c>
      <c r="G214" s="75">
        <f t="shared" si="12"/>
        <v>0.062279322336000004</v>
      </c>
      <c r="H214" s="229" t="s">
        <v>54</v>
      </c>
      <c r="I214" s="226">
        <v>12.21214</v>
      </c>
      <c r="J214" s="226">
        <v>26.04494</v>
      </c>
      <c r="K214" s="226">
        <v>20.18823</v>
      </c>
      <c r="L214" s="230"/>
      <c r="M214" s="230" t="s">
        <v>118</v>
      </c>
    </row>
    <row r="215" spans="1:12" ht="24">
      <c r="A215" s="15">
        <v>1</v>
      </c>
      <c r="B215" s="123">
        <v>21699</v>
      </c>
      <c r="C215" s="12">
        <v>383.003</v>
      </c>
      <c r="D215" s="12">
        <v>15.697</v>
      </c>
      <c r="E215" s="77">
        <f t="shared" si="0"/>
        <v>1.3562208</v>
      </c>
      <c r="F215" s="74">
        <f t="shared" si="14"/>
        <v>1713.9751800000001</v>
      </c>
      <c r="G215" s="75">
        <f t="shared" si="12"/>
        <v>2324.528789799744</v>
      </c>
      <c r="H215" s="132" t="s">
        <v>44</v>
      </c>
      <c r="I215" s="12">
        <v>2073.5074</v>
      </c>
      <c r="J215" s="12">
        <v>1477.40244</v>
      </c>
      <c r="K215" s="12">
        <v>1591.0157</v>
      </c>
      <c r="L215" s="14" t="s">
        <v>117</v>
      </c>
    </row>
    <row r="216" spans="1:12" ht="24">
      <c r="A216" s="15">
        <v>2</v>
      </c>
      <c r="B216" s="123">
        <v>21699</v>
      </c>
      <c r="C216" s="12">
        <v>383.143</v>
      </c>
      <c r="D216" s="12">
        <v>15.706</v>
      </c>
      <c r="E216" s="77">
        <f t="shared" si="0"/>
        <v>1.3569984</v>
      </c>
      <c r="F216" s="74">
        <f t="shared" si="14"/>
        <v>1972.0978000000002</v>
      </c>
      <c r="G216" s="75">
        <f t="shared" si="12"/>
        <v>2676.1335592435203</v>
      </c>
      <c r="H216" s="132" t="s">
        <v>46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23">
        <v>21699</v>
      </c>
      <c r="C217" s="12">
        <v>383.023</v>
      </c>
      <c r="D217" s="12">
        <v>14.429</v>
      </c>
      <c r="E217" s="77">
        <f t="shared" si="0"/>
        <v>1.2466656</v>
      </c>
      <c r="F217" s="74">
        <f t="shared" si="14"/>
        <v>1711.3705899999998</v>
      </c>
      <c r="G217" s="75">
        <f t="shared" si="12"/>
        <v>2133.506843404704</v>
      </c>
      <c r="H217" s="132" t="s">
        <v>47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23">
        <v>21702</v>
      </c>
      <c r="C218" s="12">
        <v>381.903</v>
      </c>
      <c r="D218" s="12">
        <v>1.933</v>
      </c>
      <c r="E218" s="77">
        <f aca="true" t="shared" si="15" ref="E218:E305">D218*0.0864</f>
        <v>0.16701120000000003</v>
      </c>
      <c r="F218" s="74">
        <f t="shared" si="14"/>
        <v>235.33487000000002</v>
      </c>
      <c r="G218" s="75">
        <f t="shared" si="12"/>
        <v>39.30355904054401</v>
      </c>
      <c r="H218" s="132" t="s">
        <v>45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23">
        <v>21707</v>
      </c>
      <c r="C219" s="12">
        <v>383.533</v>
      </c>
      <c r="D219" s="12">
        <v>33.81</v>
      </c>
      <c r="E219" s="77">
        <f t="shared" si="15"/>
        <v>2.9211840000000002</v>
      </c>
      <c r="F219" s="74">
        <f t="shared" si="14"/>
        <v>843.8926799999999</v>
      </c>
      <c r="G219" s="75">
        <f t="shared" si="12"/>
        <v>2465.16579453312</v>
      </c>
      <c r="H219" s="132" t="s">
        <v>48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23">
        <v>21717</v>
      </c>
      <c r="C220" s="12">
        <v>381.883</v>
      </c>
      <c r="D220" s="12">
        <v>1.968</v>
      </c>
      <c r="E220" s="77">
        <f t="shared" si="15"/>
        <v>0.1700352</v>
      </c>
      <c r="F220" s="74">
        <f t="shared" si="14"/>
        <v>61.17529</v>
      </c>
      <c r="G220" s="75">
        <f t="shared" si="12"/>
        <v>10.401952670207999</v>
      </c>
      <c r="H220" s="132" t="s">
        <v>49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23">
        <v>21743</v>
      </c>
      <c r="C221" s="12">
        <v>382.063</v>
      </c>
      <c r="D221" s="12">
        <v>3.764</v>
      </c>
      <c r="E221" s="77">
        <f t="shared" si="15"/>
        <v>0.3252096</v>
      </c>
      <c r="F221" s="74">
        <f t="shared" si="14"/>
        <v>119.70005666666667</v>
      </c>
      <c r="G221" s="75">
        <f t="shared" si="12"/>
        <v>38.927607548543996</v>
      </c>
      <c r="H221" s="132" t="s">
        <v>50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23">
        <v>21752</v>
      </c>
      <c r="C222" s="12">
        <v>383.233</v>
      </c>
      <c r="D222" s="12">
        <v>26.175</v>
      </c>
      <c r="E222" s="77">
        <f t="shared" si="15"/>
        <v>2.26152</v>
      </c>
      <c r="F222" s="74">
        <f t="shared" si="14"/>
        <v>749.2837833333333</v>
      </c>
      <c r="G222" s="75">
        <f t="shared" si="12"/>
        <v>1694.520261684</v>
      </c>
      <c r="H222" s="132" t="s">
        <v>51</v>
      </c>
      <c r="I222" s="258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23">
        <v>21752</v>
      </c>
      <c r="C223" s="12">
        <v>383.453</v>
      </c>
      <c r="D223" s="12">
        <v>27.027</v>
      </c>
      <c r="E223" s="77">
        <f t="shared" si="15"/>
        <v>2.3351328000000002</v>
      </c>
      <c r="F223" s="74">
        <f t="shared" si="14"/>
        <v>920.7347800000001</v>
      </c>
      <c r="G223" s="75">
        <f t="shared" si="12"/>
        <v>2150.0379848787843</v>
      </c>
      <c r="H223" s="132" t="s">
        <v>52</v>
      </c>
      <c r="I223" s="258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23">
        <v>21771</v>
      </c>
      <c r="C224" s="12">
        <v>382.283</v>
      </c>
      <c r="D224" s="12">
        <v>6.838</v>
      </c>
      <c r="E224" s="77">
        <f t="shared" si="15"/>
        <v>0.5908032000000001</v>
      </c>
      <c r="F224" s="74">
        <f t="shared" si="14"/>
        <v>232.2017966666667</v>
      </c>
      <c r="G224" s="75">
        <f t="shared" si="12"/>
        <v>137.18556451641604</v>
      </c>
      <c r="H224" s="132" t="s">
        <v>53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23">
        <v>21782</v>
      </c>
      <c r="C225" s="12">
        <v>384.703</v>
      </c>
      <c r="D225" s="12">
        <v>157.773</v>
      </c>
      <c r="E225" s="77">
        <f t="shared" si="15"/>
        <v>13.6315872</v>
      </c>
      <c r="F225" s="74">
        <f t="shared" si="14"/>
        <v>2142.1884000000005</v>
      </c>
      <c r="G225" s="75">
        <f t="shared" si="12"/>
        <v>29201.427973428486</v>
      </c>
      <c r="H225" s="132" t="s">
        <v>54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23">
        <v>21782</v>
      </c>
      <c r="C226" s="12">
        <v>384.703</v>
      </c>
      <c r="D226" s="12">
        <v>122.535</v>
      </c>
      <c r="E226" s="77">
        <f t="shared" si="15"/>
        <v>10.587024</v>
      </c>
      <c r="F226" s="74">
        <f t="shared" si="14"/>
        <v>1942.95555</v>
      </c>
      <c r="G226" s="75">
        <f t="shared" si="12"/>
        <v>20570.1170387832</v>
      </c>
      <c r="H226" s="132" t="s">
        <v>55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23">
        <v>21798</v>
      </c>
      <c r="C227" s="12">
        <v>381.923</v>
      </c>
      <c r="D227" s="12">
        <v>3.087</v>
      </c>
      <c r="E227" s="77">
        <f t="shared" si="15"/>
        <v>0.26671680000000003</v>
      </c>
      <c r="F227" s="74">
        <f t="shared" si="14"/>
        <v>21.64075</v>
      </c>
      <c r="G227" s="75">
        <f t="shared" si="12"/>
        <v>5.7719515896</v>
      </c>
      <c r="H227" s="132" t="s">
        <v>56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23">
        <v>21806</v>
      </c>
      <c r="C228" s="12">
        <v>383.953</v>
      </c>
      <c r="D228" s="12">
        <v>70.603</v>
      </c>
      <c r="E228" s="77">
        <f t="shared" si="15"/>
        <v>6.1000992</v>
      </c>
      <c r="F228" s="74">
        <f t="shared" si="14"/>
        <v>476.74153666666666</v>
      </c>
      <c r="G228" s="75">
        <f t="shared" si="12"/>
        <v>2908.1706664271037</v>
      </c>
      <c r="H228" s="132" t="s">
        <v>57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23">
        <v>21822</v>
      </c>
      <c r="C229" s="12">
        <v>382.773</v>
      </c>
      <c r="D229" s="13">
        <v>14.615</v>
      </c>
      <c r="E229" s="77">
        <f t="shared" si="15"/>
        <v>1.262736</v>
      </c>
      <c r="F229" s="74">
        <f t="shared" si="14"/>
        <v>196.79184999999998</v>
      </c>
      <c r="G229" s="75">
        <f t="shared" si="12"/>
        <v>248.4961535016</v>
      </c>
      <c r="H229" s="132" t="s">
        <v>58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23">
        <v>21836</v>
      </c>
      <c r="C230" s="12">
        <v>383.473</v>
      </c>
      <c r="D230" s="12">
        <v>39.362</v>
      </c>
      <c r="E230" s="77">
        <f t="shared" si="15"/>
        <v>3.4008768000000003</v>
      </c>
      <c r="F230" s="74">
        <f t="shared" si="14"/>
        <v>855.92695</v>
      </c>
      <c r="G230" s="75">
        <f t="shared" si="12"/>
        <v>2910.90210674976</v>
      </c>
      <c r="H230" s="132" t="s">
        <v>59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23">
        <v>21842</v>
      </c>
      <c r="C231" s="12">
        <v>382.313</v>
      </c>
      <c r="D231" s="12">
        <v>6.379</v>
      </c>
      <c r="E231" s="77">
        <f t="shared" si="15"/>
        <v>0.5511456</v>
      </c>
      <c r="F231" s="74">
        <f t="shared" si="14"/>
        <v>47.15121333333334</v>
      </c>
      <c r="G231" s="75">
        <f t="shared" si="12"/>
        <v>25.987183763328</v>
      </c>
      <c r="H231" s="132" t="s">
        <v>60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23">
        <v>21847</v>
      </c>
      <c r="C232" s="12">
        <v>382.303</v>
      </c>
      <c r="D232" s="12">
        <v>7.027</v>
      </c>
      <c r="E232" s="77">
        <f t="shared" si="15"/>
        <v>0.6071328</v>
      </c>
      <c r="F232" s="74">
        <f t="shared" si="14"/>
        <v>183.70122333333333</v>
      </c>
      <c r="G232" s="75">
        <f t="shared" si="12"/>
        <v>111.531038085792</v>
      </c>
      <c r="H232" s="132" t="s">
        <v>61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23">
        <v>21858</v>
      </c>
      <c r="C233" s="12">
        <v>382.5</v>
      </c>
      <c r="D233" s="12">
        <v>10.619</v>
      </c>
      <c r="E233" s="77">
        <f t="shared" si="15"/>
        <v>0.9174816</v>
      </c>
      <c r="F233" s="74">
        <f t="shared" si="14"/>
        <v>66.28163666666667</v>
      </c>
      <c r="G233" s="75">
        <f t="shared" si="12"/>
        <v>60.81218205955201</v>
      </c>
      <c r="H233" s="132" t="s">
        <v>62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23">
        <v>21865</v>
      </c>
      <c r="C234" s="12">
        <v>384.853</v>
      </c>
      <c r="D234" s="12">
        <v>200.621</v>
      </c>
      <c r="E234" s="77">
        <f t="shared" si="15"/>
        <v>17.3336544</v>
      </c>
      <c r="F234" s="74">
        <f t="shared" si="14"/>
        <v>1354.4174033333331</v>
      </c>
      <c r="G234" s="75">
        <f t="shared" si="12"/>
        <v>23477.003182725406</v>
      </c>
      <c r="H234" s="132" t="s">
        <v>63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23">
        <v>21875</v>
      </c>
      <c r="C235" s="12">
        <v>382.39</v>
      </c>
      <c r="D235" s="12">
        <v>8.27</v>
      </c>
      <c r="E235" s="77">
        <f t="shared" si="15"/>
        <v>0.714528</v>
      </c>
      <c r="F235" s="74">
        <f t="shared" si="14"/>
        <v>40.24274</v>
      </c>
      <c r="G235" s="75">
        <f t="shared" si="12"/>
        <v>28.75456452672</v>
      </c>
      <c r="H235" s="132" t="s">
        <v>64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23">
        <v>21893</v>
      </c>
      <c r="C236" s="12">
        <v>382.073</v>
      </c>
      <c r="D236" s="12">
        <v>4.442</v>
      </c>
      <c r="E236" s="77">
        <f t="shared" si="15"/>
        <v>0.38378880000000004</v>
      </c>
      <c r="F236" s="74">
        <f t="shared" si="14"/>
        <v>30.308773333333335</v>
      </c>
      <c r="G236" s="75">
        <f t="shared" si="12"/>
        <v>11.632167747072002</v>
      </c>
      <c r="H236" s="132" t="s">
        <v>66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23">
        <v>21905</v>
      </c>
      <c r="C237" s="12">
        <v>381.883</v>
      </c>
      <c r="D237" s="12">
        <v>1.196</v>
      </c>
      <c r="E237" s="77">
        <f t="shared" si="15"/>
        <v>0.1033344</v>
      </c>
      <c r="F237" s="74">
        <f t="shared" si="14"/>
        <v>26.20180666666667</v>
      </c>
      <c r="G237" s="75">
        <f t="shared" si="12"/>
        <v>2.7075479708160004</v>
      </c>
      <c r="H237" s="132" t="s">
        <v>80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23">
        <v>21927</v>
      </c>
      <c r="C238" s="12">
        <v>382.523</v>
      </c>
      <c r="D238" s="12">
        <v>11.891</v>
      </c>
      <c r="E238" s="77">
        <f t="shared" si="15"/>
        <v>1.0273824</v>
      </c>
      <c r="F238" s="74">
        <f t="shared" si="14"/>
        <v>66.64504666666666</v>
      </c>
      <c r="G238" s="75">
        <f t="shared" si="12"/>
        <v>68.46994799251199</v>
      </c>
      <c r="H238" s="132" t="s">
        <v>68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23">
        <v>21932</v>
      </c>
      <c r="C239" s="12">
        <v>381.963</v>
      </c>
      <c r="D239" s="12">
        <v>2.914</v>
      </c>
      <c r="E239" s="77">
        <f t="shared" si="15"/>
        <v>0.25176960000000004</v>
      </c>
      <c r="F239" s="74">
        <f t="shared" si="14"/>
        <v>27.287869999999998</v>
      </c>
      <c r="G239" s="75">
        <f t="shared" si="12"/>
        <v>6.870256114752</v>
      </c>
      <c r="H239" s="132" t="s">
        <v>69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23">
        <v>21948</v>
      </c>
      <c r="C240" s="12">
        <v>381.583</v>
      </c>
      <c r="D240" s="12">
        <v>0.074</v>
      </c>
      <c r="E240" s="77">
        <f t="shared" si="15"/>
        <v>0.0063936</v>
      </c>
      <c r="F240" s="74">
        <f t="shared" si="14"/>
        <v>63.20571</v>
      </c>
      <c r="G240" s="75">
        <f t="shared" si="12"/>
        <v>0.40411202745600006</v>
      </c>
      <c r="H240" s="132" t="s">
        <v>70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23">
        <v>21969</v>
      </c>
      <c r="C241" s="12">
        <v>381.603</v>
      </c>
      <c r="D241" s="12">
        <v>0.063</v>
      </c>
      <c r="E241" s="77">
        <f t="shared" si="15"/>
        <v>0.0054432000000000005</v>
      </c>
      <c r="F241" s="74">
        <f t="shared" si="14"/>
        <v>15.55657</v>
      </c>
      <c r="G241" s="75">
        <f t="shared" si="12"/>
        <v>0.08467752182400001</v>
      </c>
      <c r="H241" s="132" t="s">
        <v>71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23">
        <v>21981</v>
      </c>
      <c r="C242" s="12">
        <v>381.603</v>
      </c>
      <c r="D242" s="12">
        <v>0.041</v>
      </c>
      <c r="E242" s="77">
        <f t="shared" si="15"/>
        <v>0.0035424000000000002</v>
      </c>
      <c r="F242" s="74">
        <f t="shared" si="14"/>
        <v>57.43352333333333</v>
      </c>
      <c r="G242" s="75">
        <f t="shared" si="12"/>
        <v>0.203452513056</v>
      </c>
      <c r="H242" s="132" t="s">
        <v>72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69" customFormat="1" ht="24.75" thickBot="1">
      <c r="A243" s="262">
        <v>29</v>
      </c>
      <c r="B243" s="263">
        <v>22002</v>
      </c>
      <c r="C243" s="264">
        <v>381.533</v>
      </c>
      <c r="D243" s="264">
        <v>0.034</v>
      </c>
      <c r="E243" s="265">
        <f t="shared" si="15"/>
        <v>0.0029376000000000003</v>
      </c>
      <c r="F243" s="266">
        <f t="shared" si="14"/>
        <v>56.10173666666666</v>
      </c>
      <c r="G243" s="75">
        <f t="shared" si="12"/>
        <v>0.164804461632</v>
      </c>
      <c r="H243" s="267" t="s">
        <v>73</v>
      </c>
      <c r="I243" s="264">
        <v>57.61317</v>
      </c>
      <c r="J243" s="264">
        <v>54.12054</v>
      </c>
      <c r="K243" s="264">
        <v>56.5715</v>
      </c>
      <c r="L243" s="268"/>
      <c r="M243" s="268"/>
    </row>
    <row r="244" spans="1:13" ht="27.75">
      <c r="A244" s="15">
        <v>1</v>
      </c>
      <c r="B244" s="123">
        <v>22041</v>
      </c>
      <c r="C244" s="12">
        <v>381.57</v>
      </c>
      <c r="D244" s="12">
        <v>0.071</v>
      </c>
      <c r="E244" s="77">
        <f t="shared" si="15"/>
        <v>0.0061344</v>
      </c>
      <c r="F244" s="74">
        <f t="shared" si="14"/>
        <v>23.260019999999997</v>
      </c>
      <c r="G244" s="75">
        <f t="shared" si="12"/>
        <v>0.14268626668799997</v>
      </c>
      <c r="H244" s="132" t="s">
        <v>44</v>
      </c>
      <c r="I244" s="12">
        <v>27.89251</v>
      </c>
      <c r="J244" s="12">
        <v>18.98531</v>
      </c>
      <c r="K244" s="12">
        <v>22.90224</v>
      </c>
      <c r="L244" s="272" t="s">
        <v>117</v>
      </c>
      <c r="M244" s="273"/>
    </row>
    <row r="245" spans="1:13" ht="24">
      <c r="A245" s="15">
        <v>2</v>
      </c>
      <c r="B245" s="123">
        <v>22053</v>
      </c>
      <c r="C245" s="12">
        <v>383.753</v>
      </c>
      <c r="D245" s="12">
        <v>47.307</v>
      </c>
      <c r="E245" s="77">
        <f t="shared" si="15"/>
        <v>4.0873248</v>
      </c>
      <c r="F245" s="74">
        <f t="shared" si="14"/>
        <v>386.96850333333333</v>
      </c>
      <c r="G245" s="75">
        <f t="shared" si="12"/>
        <v>1581.665960493216</v>
      </c>
      <c r="H245" s="132" t="s">
        <v>46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23">
        <v>22060</v>
      </c>
      <c r="C246" s="12">
        <v>382.403</v>
      </c>
      <c r="D246" s="12">
        <v>9.513</v>
      </c>
      <c r="E246" s="77">
        <f t="shared" si="15"/>
        <v>0.8219232000000001</v>
      </c>
      <c r="F246" s="74">
        <f t="shared" si="14"/>
        <v>48.13082</v>
      </c>
      <c r="G246" s="75">
        <f t="shared" si="12"/>
        <v>39.55983759302401</v>
      </c>
      <c r="H246" s="132" t="s">
        <v>47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23">
        <v>22080</v>
      </c>
      <c r="C247" s="12">
        <v>382.043</v>
      </c>
      <c r="D247" s="12">
        <v>4.443</v>
      </c>
      <c r="E247" s="77">
        <f t="shared" si="15"/>
        <v>0.38387519999999997</v>
      </c>
      <c r="F247" s="74">
        <f t="shared" si="14"/>
        <v>68.78427333333333</v>
      </c>
      <c r="G247" s="75">
        <f aca="true" t="shared" si="16" ref="G247:G305">F247*E247</f>
        <v>26.404576682688</v>
      </c>
      <c r="H247" s="132" t="s">
        <v>45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23">
        <v>22090</v>
      </c>
      <c r="C248" s="12">
        <v>381.61</v>
      </c>
      <c r="D248" s="12">
        <v>0.118</v>
      </c>
      <c r="E248" s="77">
        <f t="shared" si="15"/>
        <v>0.0101952</v>
      </c>
      <c r="F248" s="74">
        <f t="shared" si="14"/>
        <v>38.041396666666664</v>
      </c>
      <c r="G248" s="75">
        <f t="shared" si="16"/>
        <v>0.38783964729599996</v>
      </c>
      <c r="H248" s="15" t="s">
        <v>48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23">
        <v>22095</v>
      </c>
      <c r="C249" s="12">
        <v>381.6</v>
      </c>
      <c r="D249" s="12">
        <v>0.104</v>
      </c>
      <c r="E249" s="77">
        <f t="shared" si="15"/>
        <v>0.0089856</v>
      </c>
      <c r="F249" s="74">
        <f t="shared" si="14"/>
        <v>34.814910000000005</v>
      </c>
      <c r="G249" s="75">
        <f t="shared" si="16"/>
        <v>0.312832855296</v>
      </c>
      <c r="H249" s="15" t="s">
        <v>49</v>
      </c>
      <c r="I249" s="12">
        <v>54.32937</v>
      </c>
      <c r="J249" s="12">
        <v>18.38124</v>
      </c>
      <c r="K249" s="12">
        <v>31.73412</v>
      </c>
      <c r="L249" s="14"/>
      <c r="M249" s="14" t="s">
        <v>128</v>
      </c>
    </row>
    <row r="250" spans="1:13" ht="24">
      <c r="A250" s="15">
        <v>7</v>
      </c>
      <c r="B250" s="123">
        <v>22113</v>
      </c>
      <c r="C250" s="12">
        <v>382.883</v>
      </c>
      <c r="D250" s="12">
        <v>16.52</v>
      </c>
      <c r="E250" s="77">
        <f t="shared" si="15"/>
        <v>1.427328</v>
      </c>
      <c r="F250" s="74">
        <f t="shared" si="14"/>
        <v>582.9059166666667</v>
      </c>
      <c r="G250" s="75">
        <f t="shared" si="16"/>
        <v>831.997936224</v>
      </c>
      <c r="H250" s="15" t="s">
        <v>50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23">
        <v>22115</v>
      </c>
      <c r="C251" s="12">
        <v>384.923</v>
      </c>
      <c r="D251" s="12">
        <v>139.589</v>
      </c>
      <c r="E251" s="77">
        <f t="shared" si="15"/>
        <v>12.0604896</v>
      </c>
      <c r="F251" s="74">
        <f t="shared" si="14"/>
        <v>2025.366393333333</v>
      </c>
      <c r="G251" s="75">
        <f t="shared" si="16"/>
        <v>24426.910322986172</v>
      </c>
      <c r="H251" s="15" t="s">
        <v>51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23">
        <v>22121</v>
      </c>
      <c r="C252" s="12">
        <v>383.503</v>
      </c>
      <c r="D252" s="12">
        <v>32.433</v>
      </c>
      <c r="E252" s="77">
        <f t="shared" si="15"/>
        <v>2.8022112000000003</v>
      </c>
      <c r="F252" s="74">
        <f t="shared" si="14"/>
        <v>250.35448666666665</v>
      </c>
      <c r="G252" s="75">
        <f t="shared" si="16"/>
        <v>701.546146507584</v>
      </c>
      <c r="H252" s="15" t="s">
        <v>52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23">
        <v>22145</v>
      </c>
      <c r="C253" s="12">
        <v>382.443</v>
      </c>
      <c r="D253" s="12">
        <v>9.186</v>
      </c>
      <c r="E253" s="77">
        <f t="shared" si="15"/>
        <v>0.7936704</v>
      </c>
      <c r="F253" s="74">
        <f t="shared" si="14"/>
        <v>105.19310666666667</v>
      </c>
      <c r="G253" s="75">
        <f t="shared" si="16"/>
        <v>83.48865504537599</v>
      </c>
      <c r="H253" s="15" t="s">
        <v>53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23">
        <v>22147</v>
      </c>
      <c r="C254" s="12">
        <v>383.073</v>
      </c>
      <c r="D254" s="12">
        <v>21.709</v>
      </c>
      <c r="E254" s="77">
        <f t="shared" si="15"/>
        <v>1.8756576</v>
      </c>
      <c r="F254" s="74">
        <f t="shared" si="14"/>
        <v>306.33825333333334</v>
      </c>
      <c r="G254" s="75">
        <f t="shared" si="16"/>
        <v>574.585673035392</v>
      </c>
      <c r="H254" s="15" t="s">
        <v>54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23">
        <v>22158</v>
      </c>
      <c r="C255" s="12">
        <v>383.673</v>
      </c>
      <c r="D255" s="12">
        <v>42.521</v>
      </c>
      <c r="E255" s="77">
        <f t="shared" si="15"/>
        <v>3.6738144000000004</v>
      </c>
      <c r="F255" s="74">
        <f t="shared" si="14"/>
        <v>568.3838833333333</v>
      </c>
      <c r="G255" s="75">
        <f t="shared" si="16"/>
        <v>2088.13689531792</v>
      </c>
      <c r="H255" s="15" t="s">
        <v>55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23">
        <v>22170</v>
      </c>
      <c r="C256" s="12">
        <v>383.033</v>
      </c>
      <c r="D256" s="12">
        <v>19.782</v>
      </c>
      <c r="E256" s="77">
        <f t="shared" si="15"/>
        <v>1.7091648000000002</v>
      </c>
      <c r="F256" s="74">
        <f t="shared" si="14"/>
        <v>124.32551666666666</v>
      </c>
      <c r="G256" s="75">
        <f t="shared" si="16"/>
        <v>212.49279682848</v>
      </c>
      <c r="H256" s="15" t="s">
        <v>56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23">
        <v>22179</v>
      </c>
      <c r="C257" s="12">
        <v>382.733</v>
      </c>
      <c r="D257" s="12">
        <v>14.647</v>
      </c>
      <c r="E257" s="77">
        <f t="shared" si="15"/>
        <v>1.2655008</v>
      </c>
      <c r="F257" s="74">
        <f t="shared" si="14"/>
        <v>51.630230000000005</v>
      </c>
      <c r="G257" s="75">
        <f t="shared" si="16"/>
        <v>65.33809736918401</v>
      </c>
      <c r="H257" s="15" t="s">
        <v>57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23">
        <v>22185</v>
      </c>
      <c r="C258" s="12">
        <v>382.843</v>
      </c>
      <c r="D258" s="12">
        <v>19.278</v>
      </c>
      <c r="E258" s="77">
        <f t="shared" si="15"/>
        <v>1.6656192</v>
      </c>
      <c r="F258" s="74">
        <f aca="true" t="shared" si="17" ref="F258:F305">+AVERAGE(I258:K258)</f>
        <v>92.75790666666666</v>
      </c>
      <c r="G258" s="75">
        <f t="shared" si="16"/>
        <v>154.499350295808</v>
      </c>
      <c r="H258" s="15" t="s">
        <v>58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23">
        <v>22191</v>
      </c>
      <c r="C259" s="12">
        <v>382.703</v>
      </c>
      <c r="D259" s="12">
        <v>14.656</v>
      </c>
      <c r="E259" s="77">
        <f t="shared" si="15"/>
        <v>1.2662784</v>
      </c>
      <c r="F259" s="74">
        <f t="shared" si="17"/>
        <v>98.03093000000001</v>
      </c>
      <c r="G259" s="75">
        <f t="shared" si="16"/>
        <v>124.13444919091202</v>
      </c>
      <c r="H259" s="15" t="s">
        <v>59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23">
        <v>22197</v>
      </c>
      <c r="C260" s="12">
        <v>385.023</v>
      </c>
      <c r="D260" s="12">
        <v>219.382</v>
      </c>
      <c r="E260" s="77">
        <f t="shared" si="15"/>
        <v>18.954604800000002</v>
      </c>
      <c r="F260" s="74">
        <f t="shared" si="17"/>
        <v>2607.402686666667</v>
      </c>
      <c r="G260" s="75">
        <f t="shared" si="16"/>
        <v>49422.287480224906</v>
      </c>
      <c r="H260" s="15" t="s">
        <v>60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23">
        <v>22205</v>
      </c>
      <c r="C261" s="12">
        <v>383.313</v>
      </c>
      <c r="D261" s="12">
        <v>34.87</v>
      </c>
      <c r="E261" s="77">
        <f t="shared" si="15"/>
        <v>3.012768</v>
      </c>
      <c r="F261" s="74">
        <f t="shared" si="17"/>
        <v>361.2963233333333</v>
      </c>
      <c r="G261" s="75">
        <f t="shared" si="16"/>
        <v>1088.50200145632</v>
      </c>
      <c r="H261" s="15" t="s">
        <v>61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23">
        <v>22227</v>
      </c>
      <c r="C262" s="12">
        <v>382.453</v>
      </c>
      <c r="D262" s="12">
        <v>9.678</v>
      </c>
      <c r="E262" s="77">
        <f t="shared" si="15"/>
        <v>0.8361792000000001</v>
      </c>
      <c r="F262" s="74">
        <f t="shared" si="17"/>
        <v>49.52372333333333</v>
      </c>
      <c r="G262" s="75">
        <f t="shared" si="16"/>
        <v>41.410707357888</v>
      </c>
      <c r="H262" s="15" t="s">
        <v>62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23">
        <v>22237</v>
      </c>
      <c r="C263" s="12">
        <v>382.303</v>
      </c>
      <c r="D263" s="12">
        <v>7.831</v>
      </c>
      <c r="E263" s="77">
        <f t="shared" si="15"/>
        <v>0.6765984</v>
      </c>
      <c r="F263" s="74">
        <f t="shared" si="17"/>
        <v>40.93881666666667</v>
      </c>
      <c r="G263" s="75">
        <f t="shared" si="16"/>
        <v>27.699137854560004</v>
      </c>
      <c r="H263" s="15" t="s">
        <v>63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23">
        <v>22247</v>
      </c>
      <c r="C264" s="12">
        <v>382.153</v>
      </c>
      <c r="D264" s="12">
        <v>4.6</v>
      </c>
      <c r="E264" s="77">
        <f t="shared" si="15"/>
        <v>0.39744</v>
      </c>
      <c r="F264" s="74">
        <f t="shared" si="17"/>
        <v>29.353563333333337</v>
      </c>
      <c r="G264" s="75">
        <f t="shared" si="16"/>
        <v>11.666280211200002</v>
      </c>
      <c r="H264" s="15" t="s">
        <v>64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23">
        <v>22256</v>
      </c>
      <c r="C265" s="12">
        <v>382.003</v>
      </c>
      <c r="D265" s="12">
        <v>2.106</v>
      </c>
      <c r="E265" s="77">
        <f t="shared" si="15"/>
        <v>0.1819584</v>
      </c>
      <c r="F265" s="74">
        <f t="shared" si="17"/>
        <v>86.18877333333334</v>
      </c>
      <c r="G265" s="75">
        <f t="shared" si="16"/>
        <v>15.682771293696002</v>
      </c>
      <c r="H265" s="15" t="s">
        <v>66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23">
        <v>22268</v>
      </c>
      <c r="C266" s="12">
        <v>381.883</v>
      </c>
      <c r="D266" s="12">
        <v>1.383</v>
      </c>
      <c r="E266" s="77">
        <f t="shared" si="15"/>
        <v>0.1194912</v>
      </c>
      <c r="F266" s="74">
        <f t="shared" si="17"/>
        <v>93.52812333333333</v>
      </c>
      <c r="G266" s="75">
        <f t="shared" si="16"/>
        <v>11.175787690847999</v>
      </c>
      <c r="H266" s="15" t="s">
        <v>80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23">
        <v>22275</v>
      </c>
      <c r="C267" s="12">
        <v>381.863</v>
      </c>
      <c r="D267" s="12">
        <v>1.221</v>
      </c>
      <c r="E267" s="77">
        <f t="shared" si="15"/>
        <v>0.10549440000000002</v>
      </c>
      <c r="F267" s="74">
        <f t="shared" si="17"/>
        <v>88.46972</v>
      </c>
      <c r="G267" s="75">
        <f t="shared" si="16"/>
        <v>9.333060029568001</v>
      </c>
      <c r="H267" s="15" t="s">
        <v>68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23">
        <v>22286</v>
      </c>
      <c r="C268" s="12">
        <v>381.983</v>
      </c>
      <c r="D268" s="12">
        <v>2.118</v>
      </c>
      <c r="E268" s="77">
        <f t="shared" si="15"/>
        <v>0.1829952</v>
      </c>
      <c r="F268" s="74">
        <f t="shared" si="17"/>
        <v>29.70712333333333</v>
      </c>
      <c r="G268" s="75">
        <f t="shared" si="16"/>
        <v>5.436260975808</v>
      </c>
      <c r="H268" s="15" t="s">
        <v>69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23">
        <v>22296</v>
      </c>
      <c r="C269" s="12">
        <v>381.863</v>
      </c>
      <c r="D269" s="12">
        <v>1.037</v>
      </c>
      <c r="E269" s="77">
        <f t="shared" si="15"/>
        <v>0.0895968</v>
      </c>
      <c r="F269" s="74">
        <f t="shared" si="17"/>
        <v>44.219676666666665</v>
      </c>
      <c r="G269" s="75">
        <f t="shared" si="16"/>
        <v>3.9619415263680002</v>
      </c>
      <c r="H269" s="15" t="s">
        <v>70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23">
        <v>22303</v>
      </c>
      <c r="C270" s="12">
        <v>381.853</v>
      </c>
      <c r="D270" s="12">
        <v>1.168</v>
      </c>
      <c r="E270" s="77">
        <f t="shared" si="15"/>
        <v>0.1009152</v>
      </c>
      <c r="F270" s="74">
        <f t="shared" si="17"/>
        <v>48.97262333333333</v>
      </c>
      <c r="G270" s="75">
        <f t="shared" si="16"/>
        <v>4.942082078207999</v>
      </c>
      <c r="H270" s="15" t="s">
        <v>71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23">
        <v>42405</v>
      </c>
      <c r="C271" s="12">
        <v>381.563</v>
      </c>
      <c r="D271" s="12">
        <v>0.048</v>
      </c>
      <c r="E271" s="77">
        <f t="shared" si="15"/>
        <v>0.0041472</v>
      </c>
      <c r="F271" s="74">
        <f t="shared" si="17"/>
        <v>21.308486666666663</v>
      </c>
      <c r="G271" s="75">
        <f t="shared" si="16"/>
        <v>0.08837055590399999</v>
      </c>
      <c r="H271" s="133" t="s">
        <v>72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23">
        <v>22324</v>
      </c>
      <c r="C272" s="12">
        <v>381.553</v>
      </c>
      <c r="D272" s="12">
        <v>0.036</v>
      </c>
      <c r="E272" s="77">
        <f t="shared" si="15"/>
        <v>0.0031104</v>
      </c>
      <c r="F272" s="74">
        <f t="shared" si="17"/>
        <v>38.43884666666667</v>
      </c>
      <c r="G272" s="75">
        <f t="shared" si="16"/>
        <v>0.11956018867200002</v>
      </c>
      <c r="H272" s="133" t="s">
        <v>73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23">
        <v>22331</v>
      </c>
      <c r="C273" s="12">
        <v>381.553</v>
      </c>
      <c r="D273" s="12">
        <v>0.044</v>
      </c>
      <c r="E273" s="77">
        <f t="shared" si="15"/>
        <v>0.0038016</v>
      </c>
      <c r="F273" s="74">
        <f t="shared" si="17"/>
        <v>45.631253333333326</v>
      </c>
      <c r="G273" s="75">
        <f t="shared" si="16"/>
        <v>0.17347177267199998</v>
      </c>
      <c r="H273" s="278" t="s">
        <v>81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23">
        <v>22346</v>
      </c>
      <c r="C274" s="12">
        <v>381.543</v>
      </c>
      <c r="D274" s="12">
        <v>0.034</v>
      </c>
      <c r="E274" s="77">
        <f t="shared" si="15"/>
        <v>0.0029376000000000003</v>
      </c>
      <c r="F274" s="74">
        <f t="shared" si="17"/>
        <v>47.34235666666667</v>
      </c>
      <c r="G274" s="75">
        <f t="shared" si="16"/>
        <v>0.139072906944</v>
      </c>
      <c r="H274" s="278" t="s">
        <v>82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23">
        <v>22354</v>
      </c>
      <c r="C275" s="12">
        <v>381.553</v>
      </c>
      <c r="D275" s="12">
        <v>0.043</v>
      </c>
      <c r="E275" s="77">
        <f t="shared" si="15"/>
        <v>0.0037152</v>
      </c>
      <c r="F275" s="74">
        <f t="shared" si="17"/>
        <v>24.874846666666667</v>
      </c>
      <c r="G275" s="75">
        <f t="shared" si="16"/>
        <v>0.092415030336</v>
      </c>
      <c r="H275" s="15" t="s">
        <v>83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69" customFormat="1" ht="24.75" thickBot="1">
      <c r="A276" s="262">
        <v>33</v>
      </c>
      <c r="B276" s="263">
        <v>22359</v>
      </c>
      <c r="C276" s="264">
        <v>381.553</v>
      </c>
      <c r="D276" s="264">
        <v>0.033</v>
      </c>
      <c r="E276" s="265">
        <f t="shared" si="15"/>
        <v>0.0028512000000000003</v>
      </c>
      <c r="F276" s="266">
        <f t="shared" si="17"/>
        <v>21.354543333333336</v>
      </c>
      <c r="G276" s="289">
        <f t="shared" si="16"/>
        <v>0.06088607395200001</v>
      </c>
      <c r="H276" s="262" t="s">
        <v>84</v>
      </c>
      <c r="I276" s="264">
        <v>21.90238</v>
      </c>
      <c r="J276" s="264">
        <v>10.47734</v>
      </c>
      <c r="K276" s="264">
        <v>31.68391</v>
      </c>
      <c r="L276" s="268"/>
      <c r="M276" s="268"/>
    </row>
    <row r="277" spans="1:13" ht="24">
      <c r="A277" s="15">
        <v>1</v>
      </c>
      <c r="B277" s="123">
        <v>22375</v>
      </c>
      <c r="C277" s="12">
        <v>381.553</v>
      </c>
      <c r="D277" s="12">
        <v>0.042</v>
      </c>
      <c r="E277" s="77">
        <f t="shared" si="15"/>
        <v>0.0036288000000000006</v>
      </c>
      <c r="F277" s="74">
        <f t="shared" si="17"/>
        <v>1.5567663333333333</v>
      </c>
      <c r="G277" s="77">
        <f t="shared" si="16"/>
        <v>0.0056491936704000005</v>
      </c>
      <c r="H277" s="132" t="s">
        <v>44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23">
        <v>22390</v>
      </c>
      <c r="C278" s="12">
        <v>381.993</v>
      </c>
      <c r="D278" s="12">
        <v>2.321</v>
      </c>
      <c r="E278" s="77">
        <f t="shared" si="15"/>
        <v>0.20053440000000003</v>
      </c>
      <c r="F278" s="74">
        <f t="shared" si="17"/>
        <v>17.386646666666667</v>
      </c>
      <c r="G278" s="77">
        <f t="shared" si="16"/>
        <v>3.4866207573120005</v>
      </c>
      <c r="H278" s="132" t="s">
        <v>46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23">
        <v>22403</v>
      </c>
      <c r="C279" s="12">
        <v>382.923</v>
      </c>
      <c r="D279" s="12">
        <v>14.484</v>
      </c>
      <c r="E279" s="77">
        <f t="shared" si="15"/>
        <v>1.2514176000000001</v>
      </c>
      <c r="F279" s="74">
        <f t="shared" si="17"/>
        <v>363.51873666666665</v>
      </c>
      <c r="G279" s="77">
        <f t="shared" si="16"/>
        <v>454.913744994432</v>
      </c>
      <c r="H279" s="132" t="s">
        <v>47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23">
        <v>22417</v>
      </c>
      <c r="C280" s="12">
        <v>382.033</v>
      </c>
      <c r="D280" s="12">
        <v>3.416</v>
      </c>
      <c r="E280" s="77">
        <f t="shared" si="15"/>
        <v>0.2951424</v>
      </c>
      <c r="F280" s="74">
        <f t="shared" si="17"/>
        <v>39.674958333333336</v>
      </c>
      <c r="G280" s="77">
        <f t="shared" si="16"/>
        <v>11.709762422400003</v>
      </c>
      <c r="H280" s="132" t="s">
        <v>45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23">
        <v>22422</v>
      </c>
      <c r="C281" s="12">
        <v>382.003</v>
      </c>
      <c r="D281" s="12">
        <v>2.265</v>
      </c>
      <c r="E281" s="77">
        <f t="shared" si="15"/>
        <v>0.195696</v>
      </c>
      <c r="F281" s="74">
        <f t="shared" si="17"/>
        <v>41.84493666666667</v>
      </c>
      <c r="G281" s="77">
        <f t="shared" si="16"/>
        <v>8.188886725920002</v>
      </c>
      <c r="H281" s="15" t="s">
        <v>48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23">
        <v>22436</v>
      </c>
      <c r="C282" s="12">
        <v>381.993</v>
      </c>
      <c r="D282" s="12">
        <v>2.577</v>
      </c>
      <c r="E282" s="77">
        <f t="shared" si="15"/>
        <v>0.2226528</v>
      </c>
      <c r="F282" s="74">
        <f t="shared" si="17"/>
        <v>54.94350333333333</v>
      </c>
      <c r="G282" s="77">
        <f t="shared" si="16"/>
        <v>12.233324858976001</v>
      </c>
      <c r="H282" s="15" t="s">
        <v>49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23">
        <v>22444</v>
      </c>
      <c r="C283" s="12">
        <v>381.743</v>
      </c>
      <c r="D283" s="12">
        <v>0.56</v>
      </c>
      <c r="E283" s="77">
        <f t="shared" si="15"/>
        <v>0.04838400000000001</v>
      </c>
      <c r="F283" s="74">
        <f t="shared" si="17"/>
        <v>35.93022</v>
      </c>
      <c r="G283" s="77">
        <f t="shared" si="16"/>
        <v>1.7384477644800003</v>
      </c>
      <c r="H283" s="15" t="s">
        <v>50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23">
        <v>22450</v>
      </c>
      <c r="C284" s="12">
        <v>381.873</v>
      </c>
      <c r="D284" s="12">
        <v>1.348</v>
      </c>
      <c r="E284" s="77">
        <f t="shared" si="15"/>
        <v>0.1164672</v>
      </c>
      <c r="F284" s="74">
        <f t="shared" si="17"/>
        <v>128.93080999999998</v>
      </c>
      <c r="G284" s="77">
        <f t="shared" si="16"/>
        <v>15.016210434431999</v>
      </c>
      <c r="H284" s="15" t="s">
        <v>51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23">
        <v>22480</v>
      </c>
      <c r="C285" s="12">
        <v>382.233</v>
      </c>
      <c r="D285" s="12">
        <v>5.08</v>
      </c>
      <c r="E285" s="77">
        <f t="shared" si="15"/>
        <v>0.438912</v>
      </c>
      <c r="F285" s="74">
        <f t="shared" si="17"/>
        <v>134.67335666666665</v>
      </c>
      <c r="G285" s="77">
        <f t="shared" si="16"/>
        <v>59.10975232128</v>
      </c>
      <c r="H285" s="15" t="s">
        <v>52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23">
        <v>22484</v>
      </c>
      <c r="C286" s="12">
        <v>382.943</v>
      </c>
      <c r="D286" s="12">
        <v>18.485</v>
      </c>
      <c r="E286" s="77">
        <f t="shared" si="15"/>
        <v>1.597104</v>
      </c>
      <c r="F286" s="74">
        <f t="shared" si="17"/>
        <v>162.17825000000002</v>
      </c>
      <c r="G286" s="77">
        <f t="shared" si="16"/>
        <v>259.01553178800003</v>
      </c>
      <c r="H286" s="15" t="s">
        <v>53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23">
        <v>22487</v>
      </c>
      <c r="C287" s="12">
        <v>383.173</v>
      </c>
      <c r="D287" s="12">
        <v>19.088</v>
      </c>
      <c r="E287" s="77">
        <f t="shared" si="15"/>
        <v>1.6492032</v>
      </c>
      <c r="F287" s="74">
        <f t="shared" si="17"/>
        <v>185.49567</v>
      </c>
      <c r="G287" s="77">
        <f t="shared" si="16"/>
        <v>305.920052550144</v>
      </c>
      <c r="H287" s="15" t="s">
        <v>54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23">
        <v>22511</v>
      </c>
      <c r="C288" s="12">
        <v>385.163</v>
      </c>
      <c r="D288" s="12">
        <v>178.692</v>
      </c>
      <c r="E288" s="77">
        <f t="shared" si="15"/>
        <v>15.4389888</v>
      </c>
      <c r="F288" s="74">
        <f t="shared" si="17"/>
        <v>960.0937233333334</v>
      </c>
      <c r="G288" s="77">
        <f t="shared" si="16"/>
        <v>14822.876241493634</v>
      </c>
      <c r="H288" s="15" t="s">
        <v>55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23">
        <v>22514</v>
      </c>
      <c r="C289" s="12">
        <v>383.198</v>
      </c>
      <c r="D289" s="12">
        <v>20.498</v>
      </c>
      <c r="E289" s="77">
        <f t="shared" si="15"/>
        <v>1.7710272000000002</v>
      </c>
      <c r="F289" s="74">
        <f t="shared" si="17"/>
        <v>491.75503</v>
      </c>
      <c r="G289" s="77">
        <f t="shared" si="16"/>
        <v>870.9115338668161</v>
      </c>
      <c r="H289" s="15" t="s">
        <v>56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23">
        <v>22520</v>
      </c>
      <c r="C290" s="12">
        <v>382.963</v>
      </c>
      <c r="D290" s="12">
        <v>18.463</v>
      </c>
      <c r="E290" s="77">
        <f t="shared" si="15"/>
        <v>1.5952032000000003</v>
      </c>
      <c r="F290" s="74">
        <f t="shared" si="17"/>
        <v>96.18946</v>
      </c>
      <c r="G290" s="77">
        <f t="shared" si="16"/>
        <v>153.44173439827202</v>
      </c>
      <c r="H290" s="15" t="s">
        <v>57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23">
        <v>22527</v>
      </c>
      <c r="C291" s="12">
        <v>382.388</v>
      </c>
      <c r="D291" s="12">
        <v>8.317</v>
      </c>
      <c r="E291" s="77">
        <f t="shared" si="15"/>
        <v>0.7185888</v>
      </c>
      <c r="F291" s="74">
        <f t="shared" si="17"/>
        <v>37.48377666666667</v>
      </c>
      <c r="G291" s="77">
        <f t="shared" si="16"/>
        <v>26.935422094368004</v>
      </c>
      <c r="H291" s="15" t="s">
        <v>58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23">
        <v>22542</v>
      </c>
      <c r="C292" s="12">
        <v>384.603</v>
      </c>
      <c r="D292" s="12">
        <v>156.726</v>
      </c>
      <c r="E292" s="77">
        <f t="shared" si="15"/>
        <v>13.541126400000001</v>
      </c>
      <c r="F292" s="74">
        <f t="shared" si="17"/>
        <v>1823.9402200000002</v>
      </c>
      <c r="G292" s="77">
        <f t="shared" si="16"/>
        <v>24698.205065063812</v>
      </c>
      <c r="H292" s="15" t="s">
        <v>59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23">
        <v>22542</v>
      </c>
      <c r="C293" s="12">
        <v>385.023</v>
      </c>
      <c r="D293" s="12">
        <v>186.015</v>
      </c>
      <c r="E293" s="77">
        <f t="shared" si="15"/>
        <v>16.071696</v>
      </c>
      <c r="F293" s="74">
        <f t="shared" si="17"/>
        <v>1801.0453466666668</v>
      </c>
      <c r="G293" s="77">
        <f t="shared" si="16"/>
        <v>28945.85329384128</v>
      </c>
      <c r="H293" s="15" t="s">
        <v>60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23">
        <v>22557</v>
      </c>
      <c r="C294" s="12">
        <v>384.253</v>
      </c>
      <c r="D294" s="12">
        <v>90.471</v>
      </c>
      <c r="E294" s="77">
        <f t="shared" si="15"/>
        <v>7.816694400000001</v>
      </c>
      <c r="F294" s="74">
        <f t="shared" si="17"/>
        <v>647.5198866666667</v>
      </c>
      <c r="G294" s="77">
        <f t="shared" si="16"/>
        <v>5061.465071995969</v>
      </c>
      <c r="H294" s="15" t="s">
        <v>61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23">
        <v>22565</v>
      </c>
      <c r="C295" s="12">
        <v>382.843</v>
      </c>
      <c r="D295" s="12">
        <v>16.139</v>
      </c>
      <c r="E295" s="77">
        <f t="shared" si="15"/>
        <v>1.3944096</v>
      </c>
      <c r="F295" s="74">
        <f t="shared" si="17"/>
        <v>265.40606333333335</v>
      </c>
      <c r="G295" s="77">
        <f t="shared" si="16"/>
        <v>370.084762610208</v>
      </c>
      <c r="H295" s="15" t="s">
        <v>62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23">
        <v>22570</v>
      </c>
      <c r="C296" s="12">
        <v>382.353</v>
      </c>
      <c r="D296" s="12">
        <v>7.176</v>
      </c>
      <c r="E296" s="77">
        <f t="shared" si="15"/>
        <v>0.6200064000000001</v>
      </c>
      <c r="F296" s="74">
        <f t="shared" si="17"/>
        <v>49.48358666666667</v>
      </c>
      <c r="G296" s="77">
        <f t="shared" si="16"/>
        <v>30.680140428288002</v>
      </c>
      <c r="H296" s="15" t="s">
        <v>63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23">
        <v>22591</v>
      </c>
      <c r="C297" s="12">
        <v>382.263</v>
      </c>
      <c r="D297" s="12">
        <v>5.906</v>
      </c>
      <c r="E297" s="77">
        <f t="shared" si="15"/>
        <v>0.5102784</v>
      </c>
      <c r="F297" s="74">
        <f t="shared" si="17"/>
        <v>31.13858</v>
      </c>
      <c r="G297" s="77">
        <f t="shared" si="16"/>
        <v>15.889344780672001</v>
      </c>
      <c r="H297" s="15" t="s">
        <v>64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23">
        <v>22598</v>
      </c>
      <c r="C298" s="12">
        <v>382.433</v>
      </c>
      <c r="D298" s="12">
        <v>7.504</v>
      </c>
      <c r="E298" s="77">
        <f t="shared" si="15"/>
        <v>0.6483456</v>
      </c>
      <c r="F298" s="74">
        <f t="shared" si="17"/>
        <v>67.32001666666666</v>
      </c>
      <c r="G298" s="77">
        <f t="shared" si="16"/>
        <v>43.64663659775999</v>
      </c>
      <c r="H298" s="15" t="s">
        <v>66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23">
        <v>33561</v>
      </c>
      <c r="C299" s="12">
        <v>382.133</v>
      </c>
      <c r="D299" s="12">
        <v>4.473</v>
      </c>
      <c r="E299" s="77">
        <f t="shared" si="15"/>
        <v>0.3864672</v>
      </c>
      <c r="F299" s="74">
        <f t="shared" si="17"/>
        <v>42.76606666666667</v>
      </c>
      <c r="G299" s="77">
        <f t="shared" si="16"/>
        <v>16.527682039680002</v>
      </c>
      <c r="H299" s="15" t="s">
        <v>80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23">
        <v>22618</v>
      </c>
      <c r="C300" s="12">
        <v>381.963</v>
      </c>
      <c r="D300" s="12">
        <v>1.201</v>
      </c>
      <c r="E300" s="77">
        <f t="shared" si="15"/>
        <v>0.10376640000000001</v>
      </c>
      <c r="F300" s="74">
        <f t="shared" si="17"/>
        <v>12.383426666666665</v>
      </c>
      <c r="G300" s="77">
        <f t="shared" si="16"/>
        <v>1.284983604864</v>
      </c>
      <c r="H300" s="15" t="s">
        <v>68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23">
        <v>22626</v>
      </c>
      <c r="C301" s="12">
        <v>381.923</v>
      </c>
      <c r="D301" s="12">
        <v>0.812</v>
      </c>
      <c r="E301" s="77">
        <f t="shared" si="15"/>
        <v>0.0701568</v>
      </c>
      <c r="F301" s="74">
        <f t="shared" si="17"/>
        <v>11.234790000000002</v>
      </c>
      <c r="G301" s="77">
        <f t="shared" si="16"/>
        <v>0.7881969150720002</v>
      </c>
      <c r="H301" s="15" t="s">
        <v>69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23">
        <v>22634</v>
      </c>
      <c r="C302" s="12">
        <v>381.933</v>
      </c>
      <c r="D302" s="12">
        <v>1.238</v>
      </c>
      <c r="E302" s="77">
        <f t="shared" si="15"/>
        <v>0.10696320000000001</v>
      </c>
      <c r="F302" s="74">
        <f t="shared" si="17"/>
        <v>24.87421</v>
      </c>
      <c r="G302" s="77">
        <f t="shared" si="16"/>
        <v>2.6606250990720004</v>
      </c>
      <c r="H302" s="15" t="s">
        <v>70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23">
        <v>22650</v>
      </c>
      <c r="C303" s="12">
        <v>381.953</v>
      </c>
      <c r="D303" s="12">
        <v>1.856</v>
      </c>
      <c r="E303" s="77">
        <f t="shared" si="15"/>
        <v>0.1603584</v>
      </c>
      <c r="F303" s="74">
        <f t="shared" si="17"/>
        <v>37.549036666666666</v>
      </c>
      <c r="G303" s="77">
        <f t="shared" si="16"/>
        <v>6.0213034414080004</v>
      </c>
      <c r="H303" s="15" t="s">
        <v>71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23">
        <v>22661</v>
      </c>
      <c r="C304" s="12">
        <v>381.963</v>
      </c>
      <c r="D304" s="12">
        <v>2.252</v>
      </c>
      <c r="E304" s="77">
        <f t="shared" si="15"/>
        <v>0.1945728</v>
      </c>
      <c r="F304" s="74">
        <f t="shared" si="17"/>
        <v>20.428933333333333</v>
      </c>
      <c r="G304" s="77">
        <f t="shared" si="16"/>
        <v>3.97491475968</v>
      </c>
      <c r="H304" s="133" t="s">
        <v>72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69" customFormat="1" ht="24.75" thickBot="1">
      <c r="A305" s="262">
        <v>29</v>
      </c>
      <c r="B305" s="263">
        <v>22670</v>
      </c>
      <c r="C305" s="264">
        <v>381.803</v>
      </c>
      <c r="D305" s="264">
        <v>0.05</v>
      </c>
      <c r="E305" s="265">
        <f t="shared" si="15"/>
        <v>0.00432</v>
      </c>
      <c r="F305" s="266">
        <f t="shared" si="17"/>
        <v>32.64853333333333</v>
      </c>
      <c r="G305" s="265">
        <f t="shared" si="16"/>
        <v>0.141041664</v>
      </c>
      <c r="H305" s="297" t="s">
        <v>73</v>
      </c>
      <c r="I305" s="264">
        <v>16.82888</v>
      </c>
      <c r="J305" s="264">
        <v>42.80141</v>
      </c>
      <c r="K305" s="264">
        <v>38.31531</v>
      </c>
      <c r="L305" s="268" t="s">
        <v>129</v>
      </c>
      <c r="M305" s="268"/>
    </row>
    <row r="306" spans="1:11" ht="24">
      <c r="A306" s="15"/>
      <c r="B306" s="123"/>
      <c r="C306" s="12"/>
      <c r="D306" s="12"/>
      <c r="E306" s="77"/>
      <c r="F306" s="74"/>
      <c r="G306" s="77"/>
      <c r="H306" s="278"/>
      <c r="I306" s="12"/>
      <c r="J306" s="12"/>
      <c r="K306" s="12"/>
    </row>
    <row r="307" spans="1:13" ht="24">
      <c r="A307" s="15"/>
      <c r="B307" s="123"/>
      <c r="C307" s="12"/>
      <c r="D307" s="12"/>
      <c r="E307" s="77"/>
      <c r="F307" s="74"/>
      <c r="G307" s="77"/>
      <c r="H307" s="278"/>
      <c r="I307" s="12"/>
      <c r="J307" s="12"/>
      <c r="K307" s="12"/>
      <c r="L307" s="14"/>
      <c r="M307" s="14"/>
    </row>
    <row r="308" spans="1:13" ht="24">
      <c r="A308" s="15"/>
      <c r="B308" s="123"/>
      <c r="C308" s="12"/>
      <c r="D308" s="12"/>
      <c r="E308" s="77"/>
      <c r="F308" s="74"/>
      <c r="G308" s="77"/>
      <c r="H308" s="15"/>
      <c r="I308" s="12"/>
      <c r="J308" s="12"/>
      <c r="K308" s="12"/>
      <c r="L308" s="14"/>
      <c r="M308" s="14"/>
    </row>
    <row r="309" spans="1:13" ht="24">
      <c r="A309" s="15"/>
      <c r="B309" s="123"/>
      <c r="C309" s="12"/>
      <c r="D309" s="12"/>
      <c r="E309" s="77"/>
      <c r="F309" s="74"/>
      <c r="G309" s="77"/>
      <c r="H309" s="15"/>
      <c r="I309" s="12"/>
      <c r="J309" s="12"/>
      <c r="K309" s="12"/>
      <c r="L309" s="14"/>
      <c r="M309" s="14"/>
    </row>
    <row r="310" spans="1:13" ht="24">
      <c r="A310" s="15"/>
      <c r="B310" s="123"/>
      <c r="C310" s="12"/>
      <c r="D310" s="12"/>
      <c r="E310" s="77"/>
      <c r="F310" s="74"/>
      <c r="G310" s="77"/>
      <c r="H310" s="15"/>
      <c r="I310" s="12"/>
      <c r="J310" s="12"/>
      <c r="K310" s="12"/>
      <c r="L310" s="14"/>
      <c r="M310" s="14"/>
    </row>
    <row r="311" spans="1:13" ht="24">
      <c r="A311" s="15"/>
      <c r="B311" s="123"/>
      <c r="C311" s="12"/>
      <c r="D311" s="12"/>
      <c r="E311" s="77"/>
      <c r="F311" s="74"/>
      <c r="G311" s="77"/>
      <c r="H311" s="15"/>
      <c r="I311" s="12"/>
      <c r="J311" s="12"/>
      <c r="K311" s="12"/>
      <c r="L311" s="14"/>
      <c r="M311" s="14"/>
    </row>
    <row r="312" spans="1:13" ht="24">
      <c r="A312" s="15"/>
      <c r="B312" s="123"/>
      <c r="C312" s="12"/>
      <c r="D312" s="12"/>
      <c r="E312" s="77"/>
      <c r="F312" s="74"/>
      <c r="G312" s="77"/>
      <c r="H312" s="15"/>
      <c r="I312" s="12"/>
      <c r="J312" s="12"/>
      <c r="K312" s="12"/>
      <c r="L312" s="14"/>
      <c r="M312" s="14"/>
    </row>
    <row r="313" spans="1:13" ht="24">
      <c r="A313" s="15"/>
      <c r="B313" s="123"/>
      <c r="C313" s="12"/>
      <c r="D313" s="12"/>
      <c r="E313" s="77"/>
      <c r="F313" s="74"/>
      <c r="G313" s="77"/>
      <c r="H313" s="15"/>
      <c r="I313" s="12"/>
      <c r="J313" s="12"/>
      <c r="K313" s="12"/>
      <c r="L313" s="14"/>
      <c r="M313" s="14"/>
    </row>
    <row r="314" spans="1:13" ht="24.75" thickBot="1">
      <c r="A314" s="15"/>
      <c r="B314" s="123"/>
      <c r="C314" s="12"/>
      <c r="D314" s="12"/>
      <c r="E314" s="77"/>
      <c r="F314" s="74"/>
      <c r="G314" s="77"/>
      <c r="H314" s="15"/>
      <c r="I314" s="12"/>
      <c r="J314" s="12"/>
      <c r="K314" s="12"/>
      <c r="L314" s="14"/>
      <c r="M314" s="14"/>
    </row>
    <row r="315" spans="1:13" ht="24">
      <c r="A315" s="15"/>
      <c r="B315" s="124"/>
      <c r="C315" s="84"/>
      <c r="D315" s="84"/>
      <c r="E315" s="85"/>
      <c r="F315" s="86"/>
      <c r="G315" s="85"/>
      <c r="H315" s="134"/>
      <c r="I315" s="84"/>
      <c r="J315" s="84"/>
      <c r="K315" s="84"/>
      <c r="L315" s="14"/>
      <c r="M315" s="14"/>
    </row>
    <row r="316" spans="1:13" ht="24">
      <c r="A316" s="15"/>
      <c r="B316" s="123"/>
      <c r="C316" s="12"/>
      <c r="D316" s="12"/>
      <c r="E316" s="77"/>
      <c r="F316" s="74"/>
      <c r="G316" s="77"/>
      <c r="H316" s="15"/>
      <c r="I316" s="12"/>
      <c r="J316" s="12"/>
      <c r="K316" s="12"/>
      <c r="L316" s="14"/>
      <c r="M316" s="14"/>
    </row>
    <row r="317" spans="1:13" ht="24">
      <c r="A317" s="15"/>
      <c r="B317" s="123"/>
      <c r="C317" s="12"/>
      <c r="D317" s="12"/>
      <c r="E317" s="77"/>
      <c r="F317" s="74"/>
      <c r="G317" s="77"/>
      <c r="H317" s="15"/>
      <c r="I317" s="12"/>
      <c r="J317" s="12"/>
      <c r="K317" s="12"/>
      <c r="L317" s="14"/>
      <c r="M317" s="14"/>
    </row>
    <row r="318" spans="1:13" ht="24">
      <c r="A318" s="15"/>
      <c r="B318" s="123"/>
      <c r="C318" s="12"/>
      <c r="D318" s="12"/>
      <c r="E318" s="77"/>
      <c r="F318" s="74"/>
      <c r="G318" s="77"/>
      <c r="H318" s="15"/>
      <c r="I318" s="12"/>
      <c r="J318" s="12"/>
      <c r="K318" s="12"/>
      <c r="L318" s="14"/>
      <c r="M318" s="14"/>
    </row>
    <row r="319" spans="1:13" ht="24">
      <c r="A319" s="15"/>
      <c r="B319" s="123"/>
      <c r="C319" s="12"/>
      <c r="D319" s="12"/>
      <c r="E319" s="77"/>
      <c r="F319" s="74"/>
      <c r="G319" s="77"/>
      <c r="H319" s="15"/>
      <c r="I319" s="12"/>
      <c r="J319" s="12"/>
      <c r="K319" s="12"/>
      <c r="L319" s="14"/>
      <c r="M319" s="14"/>
    </row>
    <row r="320" spans="1:13" ht="24">
      <c r="A320" s="15"/>
      <c r="B320" s="123"/>
      <c r="C320" s="12"/>
      <c r="D320" s="12"/>
      <c r="E320" s="77"/>
      <c r="F320" s="74"/>
      <c r="G320" s="77"/>
      <c r="H320" s="15"/>
      <c r="I320" s="12"/>
      <c r="J320" s="12"/>
      <c r="K320" s="12"/>
      <c r="L320" s="14"/>
      <c r="M320" s="14"/>
    </row>
    <row r="321" spans="1:13" ht="24">
      <c r="A321" s="15"/>
      <c r="B321" s="123"/>
      <c r="C321" s="12"/>
      <c r="D321" s="12"/>
      <c r="E321" s="77"/>
      <c r="F321" s="74"/>
      <c r="G321" s="77"/>
      <c r="H321" s="15"/>
      <c r="I321" s="12"/>
      <c r="J321" s="12"/>
      <c r="K321" s="12"/>
      <c r="L321" s="14"/>
      <c r="M321" s="14"/>
    </row>
    <row r="322" spans="1:13" ht="24">
      <c r="A322" s="15"/>
      <c r="B322" s="123"/>
      <c r="C322" s="12"/>
      <c r="D322" s="12"/>
      <c r="E322" s="77"/>
      <c r="F322" s="74"/>
      <c r="G322" s="77"/>
      <c r="H322" s="15"/>
      <c r="I322" s="12"/>
      <c r="J322" s="12"/>
      <c r="K322" s="12"/>
      <c r="L322" s="14"/>
      <c r="M322" s="14"/>
    </row>
    <row r="323" spans="1:13" ht="24">
      <c r="A323" s="15"/>
      <c r="B323" s="123"/>
      <c r="C323" s="12"/>
      <c r="D323" s="12"/>
      <c r="E323" s="77"/>
      <c r="F323" s="74"/>
      <c r="G323" s="77"/>
      <c r="H323" s="15"/>
      <c r="I323" s="12"/>
      <c r="J323" s="12"/>
      <c r="K323" s="12"/>
      <c r="L323" s="14"/>
      <c r="M323" s="14"/>
    </row>
    <row r="324" spans="1:13" ht="24">
      <c r="A324" s="15"/>
      <c r="B324" s="123"/>
      <c r="C324" s="12"/>
      <c r="D324" s="12"/>
      <c r="E324" s="77"/>
      <c r="F324" s="74"/>
      <c r="G324" s="77"/>
      <c r="H324" s="15"/>
      <c r="I324" s="12"/>
      <c r="J324" s="12"/>
      <c r="K324" s="12"/>
      <c r="L324" s="14"/>
      <c r="M324" s="14"/>
    </row>
    <row r="325" spans="1:13" ht="24">
      <c r="A325" s="15"/>
      <c r="B325" s="123"/>
      <c r="C325" s="12"/>
      <c r="D325" s="12"/>
      <c r="E325" s="77"/>
      <c r="F325" s="74"/>
      <c r="G325" s="77"/>
      <c r="H325" s="15"/>
      <c r="I325" s="12"/>
      <c r="J325" s="12"/>
      <c r="K325" s="12"/>
      <c r="L325" s="14"/>
      <c r="M325" s="14"/>
    </row>
    <row r="326" spans="1:13" ht="24">
      <c r="A326" s="15"/>
      <c r="B326" s="123"/>
      <c r="C326" s="12"/>
      <c r="D326" s="12"/>
      <c r="E326" s="77"/>
      <c r="F326" s="74"/>
      <c r="G326" s="77"/>
      <c r="H326" s="15"/>
      <c r="I326" s="12"/>
      <c r="J326" s="12"/>
      <c r="K326" s="12"/>
      <c r="L326" s="14"/>
      <c r="M326" s="14"/>
    </row>
    <row r="327" spans="1:13" ht="24">
      <c r="A327" s="15"/>
      <c r="B327" s="123"/>
      <c r="C327" s="12"/>
      <c r="D327" s="12"/>
      <c r="E327" s="77"/>
      <c r="F327" s="74"/>
      <c r="G327" s="77"/>
      <c r="H327" s="15"/>
      <c r="I327" s="12"/>
      <c r="J327" s="12"/>
      <c r="K327" s="12"/>
      <c r="L327" s="14"/>
      <c r="M327" s="14"/>
    </row>
    <row r="328" spans="1:13" ht="24">
      <c r="A328" s="15"/>
      <c r="B328" s="123"/>
      <c r="C328" s="12"/>
      <c r="D328" s="12"/>
      <c r="E328" s="77"/>
      <c r="F328" s="74"/>
      <c r="G328" s="77"/>
      <c r="H328" s="15"/>
      <c r="I328" s="12"/>
      <c r="J328" s="12"/>
      <c r="K328" s="12"/>
      <c r="L328" s="14"/>
      <c r="M328" s="14"/>
    </row>
    <row r="329" spans="1:13" ht="24">
      <c r="A329" s="15"/>
      <c r="B329" s="123"/>
      <c r="C329" s="12"/>
      <c r="D329" s="12"/>
      <c r="E329" s="77"/>
      <c r="F329" s="74"/>
      <c r="G329" s="77"/>
      <c r="H329" s="15"/>
      <c r="I329" s="12"/>
      <c r="J329" s="12"/>
      <c r="K329" s="12"/>
      <c r="L329" s="14"/>
      <c r="M329" s="14"/>
    </row>
    <row r="330" spans="1:13" ht="24">
      <c r="A330" s="15"/>
      <c r="B330" s="123"/>
      <c r="C330" s="12"/>
      <c r="D330" s="12"/>
      <c r="E330" s="77"/>
      <c r="F330" s="74"/>
      <c r="G330" s="77"/>
      <c r="H330" s="15"/>
      <c r="I330" s="12"/>
      <c r="J330" s="12"/>
      <c r="K330" s="12"/>
      <c r="L330" s="14"/>
      <c r="M330" s="14"/>
    </row>
    <row r="331" spans="1:13" ht="24">
      <c r="A331" s="15"/>
      <c r="B331" s="123"/>
      <c r="C331" s="12"/>
      <c r="D331" s="12"/>
      <c r="E331" s="77"/>
      <c r="F331" s="74"/>
      <c r="G331" s="77"/>
      <c r="H331" s="15"/>
      <c r="I331" s="12"/>
      <c r="J331" s="12"/>
      <c r="K331" s="12"/>
      <c r="L331" s="14"/>
      <c r="M331" s="14"/>
    </row>
    <row r="332" spans="1:13" ht="24">
      <c r="A332" s="15"/>
      <c r="B332" s="123"/>
      <c r="C332" s="12"/>
      <c r="D332" s="12"/>
      <c r="E332" s="77"/>
      <c r="F332" s="74"/>
      <c r="G332" s="77"/>
      <c r="H332" s="15"/>
      <c r="I332" s="12"/>
      <c r="J332" s="12"/>
      <c r="K332" s="12"/>
      <c r="L332" s="14"/>
      <c r="M332" s="14"/>
    </row>
    <row r="333" spans="1:13" ht="24">
      <c r="A333" s="15"/>
      <c r="B333" s="123"/>
      <c r="C333" s="12"/>
      <c r="D333" s="12"/>
      <c r="E333" s="77"/>
      <c r="F333" s="74"/>
      <c r="G333" s="77"/>
      <c r="H333" s="15"/>
      <c r="I333" s="12"/>
      <c r="J333" s="12"/>
      <c r="K333" s="12"/>
      <c r="L333" s="14"/>
      <c r="M333" s="14"/>
    </row>
    <row r="334" spans="1:13" ht="24">
      <c r="A334" s="15"/>
      <c r="B334" s="123"/>
      <c r="C334" s="12"/>
      <c r="D334" s="12"/>
      <c r="E334" s="77"/>
      <c r="F334" s="74"/>
      <c r="G334" s="77"/>
      <c r="H334" s="15"/>
      <c r="I334" s="12"/>
      <c r="J334" s="12"/>
      <c r="K334" s="12"/>
      <c r="L334" s="14"/>
      <c r="M334" s="14"/>
    </row>
    <row r="335" spans="1:13" ht="24">
      <c r="A335" s="15"/>
      <c r="B335" s="123"/>
      <c r="C335" s="12"/>
      <c r="D335" s="12"/>
      <c r="E335" s="77"/>
      <c r="F335" s="74"/>
      <c r="G335" s="77"/>
      <c r="H335" s="15"/>
      <c r="I335" s="12"/>
      <c r="J335" s="12"/>
      <c r="K335" s="12"/>
      <c r="L335" s="14"/>
      <c r="M335" s="14"/>
    </row>
    <row r="336" spans="1:13" ht="24">
      <c r="A336" s="15"/>
      <c r="B336" s="123"/>
      <c r="C336" s="12"/>
      <c r="D336" s="12"/>
      <c r="E336" s="77"/>
      <c r="F336" s="74"/>
      <c r="G336" s="77"/>
      <c r="H336" s="15"/>
      <c r="I336" s="12"/>
      <c r="J336" s="12"/>
      <c r="K336" s="12"/>
      <c r="L336" s="14"/>
      <c r="M336" s="14"/>
    </row>
    <row r="337" spans="1:13" ht="24">
      <c r="A337" s="15"/>
      <c r="B337" s="123"/>
      <c r="C337" s="12"/>
      <c r="D337" s="12"/>
      <c r="E337" s="77"/>
      <c r="F337" s="74"/>
      <c r="G337" s="77"/>
      <c r="H337" s="15"/>
      <c r="I337" s="12"/>
      <c r="J337" s="12"/>
      <c r="K337" s="12"/>
      <c r="L337" s="14"/>
      <c r="M337" s="14"/>
    </row>
    <row r="338" spans="1:13" ht="24">
      <c r="A338" s="15"/>
      <c r="B338" s="123"/>
      <c r="C338" s="12"/>
      <c r="D338" s="12"/>
      <c r="E338" s="77"/>
      <c r="F338" s="74"/>
      <c r="G338" s="77"/>
      <c r="H338" s="15"/>
      <c r="I338" s="12"/>
      <c r="J338" s="12"/>
      <c r="K338" s="12"/>
      <c r="L338" s="14"/>
      <c r="M338" s="14"/>
    </row>
    <row r="339" spans="1:13" ht="24">
      <c r="A339" s="15"/>
      <c r="B339" s="123"/>
      <c r="C339" s="12"/>
      <c r="D339" s="12"/>
      <c r="E339" s="77"/>
      <c r="F339" s="74"/>
      <c r="G339" s="77"/>
      <c r="H339" s="15"/>
      <c r="I339" s="12"/>
      <c r="J339" s="12"/>
      <c r="K339" s="12"/>
      <c r="L339" s="14"/>
      <c r="M339" s="14"/>
    </row>
    <row r="340" spans="1:13" ht="24">
      <c r="A340" s="15"/>
      <c r="B340" s="123"/>
      <c r="C340" s="12"/>
      <c r="D340" s="12"/>
      <c r="E340" s="77"/>
      <c r="F340" s="74"/>
      <c r="G340" s="77"/>
      <c r="H340" s="15"/>
      <c r="I340" s="12"/>
      <c r="J340" s="12"/>
      <c r="K340" s="12"/>
      <c r="L340" s="14"/>
      <c r="M340" s="14"/>
    </row>
    <row r="341" spans="1:13" ht="24">
      <c r="A341" s="15"/>
      <c r="B341" s="123"/>
      <c r="C341" s="12"/>
      <c r="D341" s="12"/>
      <c r="E341" s="77"/>
      <c r="F341" s="74"/>
      <c r="G341" s="77"/>
      <c r="H341" s="15"/>
      <c r="I341" s="12"/>
      <c r="J341" s="12"/>
      <c r="K341" s="12"/>
      <c r="L341" s="14"/>
      <c r="M341" s="14"/>
    </row>
    <row r="342" spans="1:13" ht="24">
      <c r="A342" s="15"/>
      <c r="B342" s="123"/>
      <c r="C342" s="12"/>
      <c r="D342" s="12"/>
      <c r="E342" s="77"/>
      <c r="F342" s="74"/>
      <c r="G342" s="77"/>
      <c r="H342" s="15"/>
      <c r="I342" s="12"/>
      <c r="J342" s="12"/>
      <c r="K342" s="12"/>
      <c r="L342" s="14"/>
      <c r="M342" s="14"/>
    </row>
    <row r="343" spans="1:13" ht="24">
      <c r="A343" s="15"/>
      <c r="B343" s="123"/>
      <c r="C343" s="12"/>
      <c r="D343" s="12"/>
      <c r="E343" s="77"/>
      <c r="F343" s="74"/>
      <c r="G343" s="77"/>
      <c r="H343" s="15"/>
      <c r="I343" s="12"/>
      <c r="J343" s="12"/>
      <c r="K343" s="12"/>
      <c r="L343" s="14"/>
      <c r="M343" s="14"/>
    </row>
    <row r="344" spans="1:13" ht="24">
      <c r="A344" s="15"/>
      <c r="B344" s="123"/>
      <c r="C344" s="12"/>
      <c r="D344" s="12"/>
      <c r="E344" s="77"/>
      <c r="F344" s="74"/>
      <c r="G344" s="77"/>
      <c r="H344" s="15"/>
      <c r="I344" s="12"/>
      <c r="J344" s="12"/>
      <c r="K344" s="12"/>
      <c r="L344" s="14"/>
      <c r="M344" s="14"/>
    </row>
    <row r="345" spans="1:13" ht="24">
      <c r="A345" s="15"/>
      <c r="B345" s="123"/>
      <c r="C345" s="12"/>
      <c r="D345" s="12"/>
      <c r="E345" s="77"/>
      <c r="F345" s="74"/>
      <c r="G345" s="77"/>
      <c r="H345" s="15"/>
      <c r="I345" s="12"/>
      <c r="J345" s="12"/>
      <c r="K345" s="12"/>
      <c r="L345" s="14"/>
      <c r="M345" s="14"/>
    </row>
    <row r="346" spans="1:13" ht="24">
      <c r="A346" s="15"/>
      <c r="B346" s="123"/>
      <c r="C346" s="12"/>
      <c r="D346" s="12"/>
      <c r="E346" s="77"/>
      <c r="F346" s="74"/>
      <c r="G346" s="77"/>
      <c r="H346" s="15"/>
      <c r="I346" s="12"/>
      <c r="J346" s="12"/>
      <c r="K346" s="12"/>
      <c r="L346" s="14"/>
      <c r="M346" s="14"/>
    </row>
    <row r="347" spans="1:13" ht="24">
      <c r="A347" s="15"/>
      <c r="B347" s="123"/>
      <c r="C347" s="12"/>
      <c r="D347" s="12"/>
      <c r="E347" s="77"/>
      <c r="F347" s="74"/>
      <c r="G347" s="77"/>
      <c r="H347" s="15"/>
      <c r="I347" s="12"/>
      <c r="J347" s="12"/>
      <c r="K347" s="12"/>
      <c r="L347" s="14"/>
      <c r="M347" s="14"/>
    </row>
    <row r="348" spans="1:13" ht="24">
      <c r="A348" s="15"/>
      <c r="B348" s="123"/>
      <c r="C348" s="12"/>
      <c r="D348" s="12"/>
      <c r="E348" s="77"/>
      <c r="F348" s="74"/>
      <c r="G348" s="77"/>
      <c r="H348" s="15"/>
      <c r="I348" s="12"/>
      <c r="J348" s="12"/>
      <c r="K348" s="12"/>
      <c r="L348" s="14"/>
      <c r="M348" s="14"/>
    </row>
    <row r="349" spans="1:13" ht="24">
      <c r="A349" s="15"/>
      <c r="B349" s="123"/>
      <c r="C349" s="12"/>
      <c r="D349" s="12"/>
      <c r="E349" s="77"/>
      <c r="F349" s="74"/>
      <c r="G349" s="77"/>
      <c r="H349" s="15"/>
      <c r="I349" s="12"/>
      <c r="J349" s="12"/>
      <c r="K349" s="12"/>
      <c r="L349" s="14"/>
      <c r="M349" s="14"/>
    </row>
    <row r="350" spans="1:13" ht="24">
      <c r="A350" s="15"/>
      <c r="B350" s="123"/>
      <c r="C350" s="12"/>
      <c r="D350" s="12"/>
      <c r="E350" s="77"/>
      <c r="F350" s="74"/>
      <c r="G350" s="77"/>
      <c r="H350" s="15"/>
      <c r="I350" s="12"/>
      <c r="J350" s="12"/>
      <c r="K350" s="12"/>
      <c r="L350" s="14"/>
      <c r="M350" s="14"/>
    </row>
    <row r="351" spans="1:13" ht="24">
      <c r="A351" s="15"/>
      <c r="B351" s="123"/>
      <c r="C351" s="12"/>
      <c r="D351" s="12"/>
      <c r="E351" s="77"/>
      <c r="F351" s="74"/>
      <c r="G351" s="77"/>
      <c r="H351" s="15"/>
      <c r="I351" s="12"/>
      <c r="J351" s="12"/>
      <c r="K351" s="12"/>
      <c r="L351" s="14"/>
      <c r="M351" s="14"/>
    </row>
    <row r="352" spans="1:13" ht="24">
      <c r="A352" s="15"/>
      <c r="B352" s="123"/>
      <c r="C352" s="12"/>
      <c r="D352" s="12"/>
      <c r="E352" s="77"/>
      <c r="F352" s="74"/>
      <c r="G352" s="77"/>
      <c r="H352" s="15"/>
      <c r="I352" s="12"/>
      <c r="J352" s="12"/>
      <c r="K352" s="12"/>
      <c r="L352" s="14"/>
      <c r="M352" s="14"/>
    </row>
    <row r="353" spans="1:13" ht="24">
      <c r="A353" s="15"/>
      <c r="B353" s="123"/>
      <c r="C353" s="12"/>
      <c r="D353" s="12"/>
      <c r="E353" s="77"/>
      <c r="F353" s="74"/>
      <c r="G353" s="77"/>
      <c r="H353" s="15"/>
      <c r="I353" s="12"/>
      <c r="J353" s="12"/>
      <c r="K353" s="12"/>
      <c r="L353" s="14"/>
      <c r="M353" s="14"/>
    </row>
    <row r="354" spans="1:13" ht="24">
      <c r="A354" s="15"/>
      <c r="B354" s="123"/>
      <c r="C354" s="12"/>
      <c r="D354" s="12"/>
      <c r="E354" s="77"/>
      <c r="F354" s="74"/>
      <c r="G354" s="77"/>
      <c r="H354" s="15"/>
      <c r="I354" s="12"/>
      <c r="J354" s="12"/>
      <c r="K354" s="12"/>
      <c r="L354" s="14"/>
      <c r="M354" s="14"/>
    </row>
    <row r="355" spans="1:13" ht="24">
      <c r="A355" s="15"/>
      <c r="B355" s="123"/>
      <c r="C355" s="12"/>
      <c r="D355" s="12"/>
      <c r="E355" s="77"/>
      <c r="F355" s="74"/>
      <c r="G355" s="77"/>
      <c r="H355" s="15"/>
      <c r="I355" s="12"/>
      <c r="J355" s="12"/>
      <c r="K355" s="12"/>
      <c r="L355" s="14"/>
      <c r="M355" s="14"/>
    </row>
    <row r="356" spans="1:13" ht="24">
      <c r="A356" s="15"/>
      <c r="B356" s="123"/>
      <c r="C356" s="12"/>
      <c r="D356" s="12"/>
      <c r="E356" s="77"/>
      <c r="F356" s="74"/>
      <c r="G356" s="77"/>
      <c r="H356" s="15"/>
      <c r="I356" s="12"/>
      <c r="J356" s="12"/>
      <c r="K356" s="12"/>
      <c r="L356" s="14"/>
      <c r="M356" s="14"/>
    </row>
    <row r="357" spans="1:13" ht="24">
      <c r="A357" s="15"/>
      <c r="B357" s="123"/>
      <c r="C357" s="12"/>
      <c r="D357" s="12"/>
      <c r="E357" s="77"/>
      <c r="F357" s="74"/>
      <c r="G357" s="77"/>
      <c r="H357" s="15"/>
      <c r="I357" s="12"/>
      <c r="J357" s="12"/>
      <c r="K357" s="12"/>
      <c r="L357" s="14"/>
      <c r="M357" s="14"/>
    </row>
    <row r="358" spans="1:13" ht="24">
      <c r="A358" s="15"/>
      <c r="B358" s="123"/>
      <c r="C358" s="12"/>
      <c r="D358" s="12"/>
      <c r="E358" s="77"/>
      <c r="F358" s="74"/>
      <c r="G358" s="77"/>
      <c r="H358" s="15"/>
      <c r="I358" s="12"/>
      <c r="J358" s="12"/>
      <c r="K358" s="12"/>
      <c r="L358" s="14"/>
      <c r="M358" s="14"/>
    </row>
    <row r="359" spans="1:13" ht="24">
      <c r="A359" s="15"/>
      <c r="B359" s="123"/>
      <c r="C359" s="12"/>
      <c r="D359" s="12"/>
      <c r="E359" s="77"/>
      <c r="F359" s="74"/>
      <c r="G359" s="77"/>
      <c r="H359" s="15"/>
      <c r="I359" s="12"/>
      <c r="J359" s="12"/>
      <c r="K359" s="12"/>
      <c r="L359" s="14"/>
      <c r="M359" s="14"/>
    </row>
    <row r="360" spans="1:13" ht="24">
      <c r="A360" s="15"/>
      <c r="B360" s="123"/>
      <c r="C360" s="12"/>
      <c r="D360" s="12"/>
      <c r="E360" s="77"/>
      <c r="F360" s="74"/>
      <c r="G360" s="77"/>
      <c r="H360" s="15"/>
      <c r="I360" s="12"/>
      <c r="J360" s="12"/>
      <c r="K360" s="12"/>
      <c r="L360" s="14"/>
      <c r="M360" s="14"/>
    </row>
    <row r="361" spans="1:13" ht="24">
      <c r="A361" s="15"/>
      <c r="B361" s="123"/>
      <c r="C361" s="12"/>
      <c r="D361" s="12"/>
      <c r="E361" s="77"/>
      <c r="F361" s="74"/>
      <c r="G361" s="77"/>
      <c r="H361" s="15"/>
      <c r="I361" s="12"/>
      <c r="J361" s="12"/>
      <c r="K361" s="12"/>
      <c r="L361" s="14"/>
      <c r="M361" s="14"/>
    </row>
    <row r="362" spans="1:13" ht="24">
      <c r="A362" s="15"/>
      <c r="B362" s="123"/>
      <c r="C362" s="12"/>
      <c r="D362" s="12"/>
      <c r="E362" s="77"/>
      <c r="F362" s="74"/>
      <c r="G362" s="77"/>
      <c r="H362" s="15"/>
      <c r="I362" s="12"/>
      <c r="J362" s="12"/>
      <c r="K362" s="12"/>
      <c r="L362" s="14"/>
      <c r="M362" s="14"/>
    </row>
    <row r="363" spans="1:13" ht="24">
      <c r="A363" s="15"/>
      <c r="B363" s="123"/>
      <c r="C363" s="12"/>
      <c r="D363" s="12"/>
      <c r="E363" s="77"/>
      <c r="F363" s="74"/>
      <c r="G363" s="77"/>
      <c r="H363" s="15"/>
      <c r="I363" s="12"/>
      <c r="J363" s="12"/>
      <c r="K363" s="12"/>
      <c r="L363" s="14"/>
      <c r="M363" s="14"/>
    </row>
    <row r="364" spans="1:13" ht="24">
      <c r="A364" s="15"/>
      <c r="B364" s="123"/>
      <c r="C364" s="12"/>
      <c r="D364" s="12"/>
      <c r="E364" s="77"/>
      <c r="F364" s="74"/>
      <c r="G364" s="77"/>
      <c r="H364" s="15"/>
      <c r="I364" s="12"/>
      <c r="J364" s="12"/>
      <c r="K364" s="12"/>
      <c r="L364" s="14"/>
      <c r="M364" s="14"/>
    </row>
    <row r="365" spans="1:13" ht="24">
      <c r="A365" s="15"/>
      <c r="B365" s="123"/>
      <c r="C365" s="12"/>
      <c r="D365" s="12"/>
      <c r="E365" s="77"/>
      <c r="F365" s="74"/>
      <c r="G365" s="77"/>
      <c r="H365" s="15"/>
      <c r="I365" s="12"/>
      <c r="J365" s="12"/>
      <c r="K365" s="12"/>
      <c r="L365" s="14"/>
      <c r="M365" s="14"/>
    </row>
    <row r="366" spans="1:13" ht="24">
      <c r="A366" s="15"/>
      <c r="B366" s="123"/>
      <c r="C366" s="12"/>
      <c r="D366" s="12"/>
      <c r="E366" s="77"/>
      <c r="F366" s="74"/>
      <c r="G366" s="77"/>
      <c r="H366" s="15"/>
      <c r="I366" s="12"/>
      <c r="J366" s="12"/>
      <c r="K366" s="12"/>
      <c r="L366" s="14"/>
      <c r="M366" s="14"/>
    </row>
    <row r="367" spans="1:13" ht="24">
      <c r="A367" s="15"/>
      <c r="B367" s="123"/>
      <c r="C367" s="12"/>
      <c r="D367" s="12"/>
      <c r="E367" s="77"/>
      <c r="F367" s="74"/>
      <c r="G367" s="77"/>
      <c r="H367" s="15"/>
      <c r="I367" s="12"/>
      <c r="J367" s="12"/>
      <c r="K367" s="12"/>
      <c r="L367" s="14"/>
      <c r="M367" s="14"/>
    </row>
    <row r="368" spans="1:13" ht="24">
      <c r="A368" s="15"/>
      <c r="B368" s="123"/>
      <c r="C368" s="12"/>
      <c r="D368" s="12"/>
      <c r="E368" s="77"/>
      <c r="F368" s="74"/>
      <c r="G368" s="77"/>
      <c r="H368" s="15"/>
      <c r="I368" s="12"/>
      <c r="J368" s="12"/>
      <c r="K368" s="12"/>
      <c r="L368" s="14"/>
      <c r="M368" s="14"/>
    </row>
    <row r="369" spans="1:13" ht="24">
      <c r="A369" s="15"/>
      <c r="B369" s="123"/>
      <c r="C369" s="12"/>
      <c r="D369" s="12"/>
      <c r="E369" s="77"/>
      <c r="F369" s="74"/>
      <c r="G369" s="77"/>
      <c r="H369" s="15"/>
      <c r="I369" s="12"/>
      <c r="J369" s="12"/>
      <c r="K369" s="12"/>
      <c r="L369" s="14"/>
      <c r="M369" s="14"/>
    </row>
    <row r="370" spans="1:13" ht="24">
      <c r="A370" s="15"/>
      <c r="B370" s="123"/>
      <c r="C370" s="12"/>
      <c r="D370" s="12"/>
      <c r="E370" s="77"/>
      <c r="F370" s="74"/>
      <c r="G370" s="77"/>
      <c r="H370" s="15"/>
      <c r="I370" s="12"/>
      <c r="J370" s="12"/>
      <c r="K370" s="12"/>
      <c r="L370" s="14"/>
      <c r="M370" s="14"/>
    </row>
    <row r="371" spans="1:13" ht="24">
      <c r="A371" s="15"/>
      <c r="B371" s="123"/>
      <c r="C371" s="12"/>
      <c r="D371" s="12"/>
      <c r="E371" s="77"/>
      <c r="F371" s="74"/>
      <c r="G371" s="77"/>
      <c r="H371" s="15"/>
      <c r="I371" s="12"/>
      <c r="J371" s="12"/>
      <c r="K371" s="12"/>
      <c r="L371" s="14"/>
      <c r="M371" s="14"/>
    </row>
    <row r="372" spans="1:13" ht="24">
      <c r="A372" s="15"/>
      <c r="B372" s="123"/>
      <c r="C372" s="12"/>
      <c r="D372" s="12"/>
      <c r="E372" s="77"/>
      <c r="F372" s="74"/>
      <c r="G372" s="77"/>
      <c r="H372" s="15"/>
      <c r="I372" s="12"/>
      <c r="J372" s="12"/>
      <c r="K372" s="12"/>
      <c r="L372" s="14"/>
      <c r="M372" s="14"/>
    </row>
    <row r="373" spans="1:13" ht="24">
      <c r="A373" s="15"/>
      <c r="B373" s="123"/>
      <c r="C373" s="12"/>
      <c r="D373" s="12"/>
      <c r="E373" s="77"/>
      <c r="F373" s="74"/>
      <c r="G373" s="77"/>
      <c r="H373" s="15"/>
      <c r="I373" s="12"/>
      <c r="J373" s="12"/>
      <c r="K373" s="12"/>
      <c r="L373" s="14"/>
      <c r="M373" s="14"/>
    </row>
    <row r="374" spans="1:13" ht="24">
      <c r="A374" s="15"/>
      <c r="B374" s="123"/>
      <c r="C374" s="12"/>
      <c r="D374" s="12"/>
      <c r="E374" s="77"/>
      <c r="F374" s="74"/>
      <c r="G374" s="77"/>
      <c r="H374" s="15"/>
      <c r="I374" s="12"/>
      <c r="J374" s="12"/>
      <c r="K374" s="12"/>
      <c r="L374" s="14"/>
      <c r="M374" s="14"/>
    </row>
    <row r="375" spans="1:13" ht="24">
      <c r="A375" s="15"/>
      <c r="B375" s="123"/>
      <c r="C375" s="12"/>
      <c r="D375" s="12"/>
      <c r="E375" s="77"/>
      <c r="F375" s="74"/>
      <c r="G375" s="77"/>
      <c r="H375" s="15"/>
      <c r="I375" s="12"/>
      <c r="J375" s="12"/>
      <c r="K375" s="12"/>
      <c r="L375" s="14"/>
      <c r="M375" s="14"/>
    </row>
    <row r="376" spans="1:13" ht="24">
      <c r="A376" s="15"/>
      <c r="B376" s="123"/>
      <c r="C376" s="12"/>
      <c r="D376" s="12"/>
      <c r="E376" s="77"/>
      <c r="F376" s="74"/>
      <c r="G376" s="77"/>
      <c r="H376" s="15"/>
      <c r="I376" s="12"/>
      <c r="J376" s="12"/>
      <c r="K376" s="12"/>
      <c r="L376" s="14"/>
      <c r="M376" s="14"/>
    </row>
    <row r="377" spans="1:13" ht="24">
      <c r="A377" s="15"/>
      <c r="B377" s="123"/>
      <c r="C377" s="12"/>
      <c r="D377" s="12"/>
      <c r="E377" s="77"/>
      <c r="F377" s="74"/>
      <c r="G377" s="77"/>
      <c r="H377" s="15"/>
      <c r="I377" s="12"/>
      <c r="J377" s="12"/>
      <c r="K377" s="12"/>
      <c r="L377" s="14"/>
      <c r="M377" s="14"/>
    </row>
    <row r="378" spans="1:13" ht="24">
      <c r="A378" s="15"/>
      <c r="B378" s="123"/>
      <c r="C378" s="12"/>
      <c r="D378" s="12"/>
      <c r="E378" s="77"/>
      <c r="F378" s="74"/>
      <c r="G378" s="77"/>
      <c r="H378" s="15"/>
      <c r="I378" s="12"/>
      <c r="J378" s="12"/>
      <c r="K378" s="12"/>
      <c r="L378" s="14"/>
      <c r="M378" s="14"/>
    </row>
    <row r="379" spans="1:13" ht="24">
      <c r="A379" s="15"/>
      <c r="B379" s="123"/>
      <c r="C379" s="12"/>
      <c r="D379" s="12"/>
      <c r="E379" s="77"/>
      <c r="F379" s="74"/>
      <c r="G379" s="77"/>
      <c r="H379" s="15"/>
      <c r="I379" s="12"/>
      <c r="J379" s="12"/>
      <c r="K379" s="12"/>
      <c r="L379" s="14"/>
      <c r="M379" s="14"/>
    </row>
    <row r="380" spans="1:13" ht="24">
      <c r="A380" s="15"/>
      <c r="B380" s="123"/>
      <c r="C380" s="12"/>
      <c r="D380" s="12"/>
      <c r="E380" s="77"/>
      <c r="F380" s="74"/>
      <c r="G380" s="77"/>
      <c r="H380" s="15"/>
      <c r="I380" s="12"/>
      <c r="J380" s="12"/>
      <c r="K380" s="12"/>
      <c r="L380" s="14"/>
      <c r="M380" s="14"/>
    </row>
    <row r="381" spans="1:13" ht="24">
      <c r="A381" s="15"/>
      <c r="B381" s="123"/>
      <c r="C381" s="12"/>
      <c r="D381" s="12"/>
      <c r="E381" s="77"/>
      <c r="F381" s="74"/>
      <c r="G381" s="77"/>
      <c r="H381" s="15"/>
      <c r="I381" s="12"/>
      <c r="J381" s="12"/>
      <c r="K381" s="12"/>
      <c r="L381" s="14"/>
      <c r="M381" s="14"/>
    </row>
    <row r="382" spans="1:13" ht="24">
      <c r="A382" s="15"/>
      <c r="B382" s="123"/>
      <c r="C382" s="12"/>
      <c r="D382" s="12"/>
      <c r="E382" s="77"/>
      <c r="F382" s="74"/>
      <c r="G382" s="77"/>
      <c r="H382" s="15"/>
      <c r="I382" s="12"/>
      <c r="J382" s="12"/>
      <c r="K382" s="12"/>
      <c r="L382" s="14"/>
      <c r="M382" s="14"/>
    </row>
    <row r="383" spans="1:13" ht="24">
      <c r="A383" s="15"/>
      <c r="B383" s="123"/>
      <c r="C383" s="12"/>
      <c r="D383" s="12"/>
      <c r="E383" s="77"/>
      <c r="F383" s="74"/>
      <c r="G383" s="77"/>
      <c r="H383" s="15"/>
      <c r="I383" s="12"/>
      <c r="J383" s="12"/>
      <c r="K383" s="12"/>
      <c r="L383" s="14"/>
      <c r="M383" s="14"/>
    </row>
    <row r="384" spans="1:13" ht="24">
      <c r="A384" s="15"/>
      <c r="B384" s="123"/>
      <c r="C384" s="12"/>
      <c r="D384" s="12"/>
      <c r="E384" s="77"/>
      <c r="F384" s="74"/>
      <c r="G384" s="77"/>
      <c r="H384" s="15"/>
      <c r="I384" s="12"/>
      <c r="J384" s="12"/>
      <c r="K384" s="12"/>
      <c r="L384" s="14"/>
      <c r="M384" s="14"/>
    </row>
    <row r="385" spans="1:13" ht="24">
      <c r="A385" s="15"/>
      <c r="B385" s="123"/>
      <c r="C385" s="12"/>
      <c r="D385" s="12"/>
      <c r="E385" s="77"/>
      <c r="F385" s="74"/>
      <c r="G385" s="77"/>
      <c r="H385" s="15"/>
      <c r="I385" s="12"/>
      <c r="J385" s="12"/>
      <c r="K385" s="12"/>
      <c r="L385" s="14"/>
      <c r="M385" s="14"/>
    </row>
    <row r="386" spans="1:13" ht="24">
      <c r="A386" s="15"/>
      <c r="B386" s="123"/>
      <c r="C386" s="12"/>
      <c r="D386" s="12"/>
      <c r="E386" s="77"/>
      <c r="F386" s="74"/>
      <c r="G386" s="77"/>
      <c r="H386" s="15"/>
      <c r="I386" s="12"/>
      <c r="J386" s="12"/>
      <c r="K386" s="12"/>
      <c r="L386" s="14"/>
      <c r="M386" s="14"/>
    </row>
    <row r="387" spans="1:13" ht="24">
      <c r="A387" s="15"/>
      <c r="B387" s="123"/>
      <c r="C387" s="12"/>
      <c r="D387" s="12"/>
      <c r="E387" s="77"/>
      <c r="F387" s="74"/>
      <c r="G387" s="77"/>
      <c r="H387" s="15"/>
      <c r="I387" s="12"/>
      <c r="J387" s="12"/>
      <c r="K387" s="12"/>
      <c r="L387" s="14"/>
      <c r="M387" s="14"/>
    </row>
    <row r="388" spans="1:13" ht="24">
      <c r="A388" s="15"/>
      <c r="B388" s="123"/>
      <c r="C388" s="12"/>
      <c r="D388" s="12"/>
      <c r="E388" s="77"/>
      <c r="F388" s="74"/>
      <c r="G388" s="77"/>
      <c r="H388" s="15"/>
      <c r="I388" s="12"/>
      <c r="J388" s="12"/>
      <c r="K388" s="12"/>
      <c r="L388" s="14"/>
      <c r="M388" s="14"/>
    </row>
    <row r="389" spans="1:13" ht="24">
      <c r="A389" s="15"/>
      <c r="B389" s="123"/>
      <c r="C389" s="12"/>
      <c r="D389" s="12"/>
      <c r="E389" s="77"/>
      <c r="F389" s="74"/>
      <c r="G389" s="77"/>
      <c r="H389" s="15"/>
      <c r="I389" s="12"/>
      <c r="J389" s="12"/>
      <c r="K389" s="12"/>
      <c r="L389" s="14"/>
      <c r="M389" s="14"/>
    </row>
    <row r="390" spans="1:13" ht="24">
      <c r="A390" s="15"/>
      <c r="B390" s="123"/>
      <c r="C390" s="12"/>
      <c r="D390" s="12"/>
      <c r="E390" s="77"/>
      <c r="F390" s="74"/>
      <c r="G390" s="77"/>
      <c r="H390" s="15"/>
      <c r="I390" s="12"/>
      <c r="J390" s="12"/>
      <c r="K390" s="12"/>
      <c r="L390" s="14"/>
      <c r="M390" s="14"/>
    </row>
    <row r="391" spans="1:13" ht="24">
      <c r="A391" s="15"/>
      <c r="B391" s="123"/>
      <c r="C391" s="12"/>
      <c r="D391" s="12"/>
      <c r="E391" s="77"/>
      <c r="F391" s="74"/>
      <c r="G391" s="77"/>
      <c r="H391" s="15"/>
      <c r="I391" s="12"/>
      <c r="J391" s="12"/>
      <c r="K391" s="12"/>
      <c r="L391" s="14"/>
      <c r="M391" s="14"/>
    </row>
    <row r="392" spans="1:13" ht="24">
      <c r="A392" s="15"/>
      <c r="B392" s="123"/>
      <c r="C392" s="12"/>
      <c r="D392" s="12"/>
      <c r="E392" s="77"/>
      <c r="F392" s="74"/>
      <c r="G392" s="77"/>
      <c r="H392" s="15"/>
      <c r="I392" s="12"/>
      <c r="J392" s="12"/>
      <c r="K392" s="12"/>
      <c r="L392" s="14"/>
      <c r="M392" s="14"/>
    </row>
    <row r="393" spans="1:13" ht="24">
      <c r="A393" s="15"/>
      <c r="B393" s="123"/>
      <c r="C393" s="12"/>
      <c r="D393" s="12"/>
      <c r="E393" s="77"/>
      <c r="F393" s="74"/>
      <c r="G393" s="77"/>
      <c r="H393" s="15"/>
      <c r="I393" s="12"/>
      <c r="J393" s="12"/>
      <c r="K393" s="12"/>
      <c r="L393" s="14"/>
      <c r="M393" s="14"/>
    </row>
    <row r="394" spans="1:13" ht="24">
      <c r="A394" s="15"/>
      <c r="B394" s="123"/>
      <c r="C394" s="12"/>
      <c r="D394" s="12"/>
      <c r="E394" s="77"/>
      <c r="F394" s="74"/>
      <c r="G394" s="77"/>
      <c r="H394" s="15"/>
      <c r="I394" s="12"/>
      <c r="J394" s="12"/>
      <c r="K394" s="12"/>
      <c r="L394" s="14"/>
      <c r="M394" s="14"/>
    </row>
    <row r="395" spans="1:13" ht="24">
      <c r="A395" s="15"/>
      <c r="B395" s="123"/>
      <c r="C395" s="12"/>
      <c r="D395" s="12"/>
      <c r="E395" s="77"/>
      <c r="F395" s="74"/>
      <c r="G395" s="77"/>
      <c r="H395" s="15"/>
      <c r="I395" s="12"/>
      <c r="J395" s="12"/>
      <c r="K395" s="12"/>
      <c r="L395" s="14"/>
      <c r="M395" s="14"/>
    </row>
    <row r="396" spans="1:13" ht="24">
      <c r="A396" s="15"/>
      <c r="B396" s="123"/>
      <c r="C396" s="12"/>
      <c r="D396" s="12"/>
      <c r="E396" s="77"/>
      <c r="F396" s="74"/>
      <c r="G396" s="77"/>
      <c r="H396" s="15"/>
      <c r="I396" s="12"/>
      <c r="J396" s="12"/>
      <c r="K396" s="12"/>
      <c r="L396" s="14"/>
      <c r="M396" s="14"/>
    </row>
    <row r="397" spans="1:13" ht="24">
      <c r="A397" s="15"/>
      <c r="B397" s="123"/>
      <c r="C397" s="12"/>
      <c r="D397" s="12"/>
      <c r="E397" s="77"/>
      <c r="F397" s="74"/>
      <c r="G397" s="77"/>
      <c r="H397" s="15"/>
      <c r="I397" s="12"/>
      <c r="J397" s="12"/>
      <c r="K397" s="12"/>
      <c r="L397" s="14"/>
      <c r="M397" s="14"/>
    </row>
    <row r="398" spans="1:13" ht="24">
      <c r="A398" s="15"/>
      <c r="B398" s="123"/>
      <c r="C398" s="12"/>
      <c r="D398" s="12"/>
      <c r="E398" s="77"/>
      <c r="F398" s="74"/>
      <c r="G398" s="77"/>
      <c r="H398" s="15"/>
      <c r="I398" s="12"/>
      <c r="J398" s="12"/>
      <c r="K398" s="12"/>
      <c r="L398" s="14"/>
      <c r="M398" s="14"/>
    </row>
    <row r="399" spans="1:13" ht="24">
      <c r="A399" s="15"/>
      <c r="B399" s="123"/>
      <c r="C399" s="12"/>
      <c r="D399" s="12"/>
      <c r="E399" s="77"/>
      <c r="F399" s="74"/>
      <c r="G399" s="77"/>
      <c r="H399" s="15"/>
      <c r="I399" s="12"/>
      <c r="J399" s="12"/>
      <c r="K399" s="12"/>
      <c r="L399" s="14"/>
      <c r="M399" s="14"/>
    </row>
    <row r="400" spans="1:13" ht="24">
      <c r="A400" s="15"/>
      <c r="B400" s="123"/>
      <c r="C400" s="12"/>
      <c r="D400" s="12"/>
      <c r="E400" s="77"/>
      <c r="F400" s="74"/>
      <c r="G400" s="77"/>
      <c r="H400" s="15"/>
      <c r="I400" s="12"/>
      <c r="J400" s="12"/>
      <c r="K400" s="12"/>
      <c r="L400" s="14"/>
      <c r="M400" s="14"/>
    </row>
    <row r="401" spans="1:13" ht="24">
      <c r="A401" s="15"/>
      <c r="B401" s="123"/>
      <c r="C401" s="12"/>
      <c r="D401" s="12"/>
      <c r="E401" s="77"/>
      <c r="F401" s="74"/>
      <c r="G401" s="77"/>
      <c r="H401" s="15"/>
      <c r="I401" s="12"/>
      <c r="J401" s="12"/>
      <c r="K401" s="12"/>
      <c r="L401" s="14"/>
      <c r="M401" s="14"/>
    </row>
    <row r="402" spans="1:13" ht="24">
      <c r="A402" s="15"/>
      <c r="B402" s="123"/>
      <c r="C402" s="12"/>
      <c r="D402" s="12"/>
      <c r="E402" s="77"/>
      <c r="F402" s="74"/>
      <c r="G402" s="77"/>
      <c r="H402" s="15"/>
      <c r="I402" s="12"/>
      <c r="J402" s="12"/>
      <c r="K402" s="12"/>
      <c r="L402" s="14"/>
      <c r="M402" s="14"/>
    </row>
    <row r="403" spans="1:13" ht="24">
      <c r="A403" s="15"/>
      <c r="B403" s="123"/>
      <c r="C403" s="12"/>
      <c r="D403" s="12"/>
      <c r="E403" s="77"/>
      <c r="F403" s="74"/>
      <c r="G403" s="77"/>
      <c r="H403" s="15"/>
      <c r="I403" s="12"/>
      <c r="J403" s="12"/>
      <c r="K403" s="12"/>
      <c r="L403" s="14"/>
      <c r="M403" s="14"/>
    </row>
    <row r="404" spans="1:13" ht="24">
      <c r="A404" s="15"/>
      <c r="B404" s="123"/>
      <c r="C404" s="12"/>
      <c r="D404" s="12"/>
      <c r="E404" s="77"/>
      <c r="F404" s="74"/>
      <c r="G404" s="77"/>
      <c r="H404" s="15"/>
      <c r="I404" s="12"/>
      <c r="J404" s="12"/>
      <c r="K404" s="12"/>
      <c r="L404" s="14"/>
      <c r="M404" s="14"/>
    </row>
    <row r="405" spans="1:13" ht="24">
      <c r="A405" s="15"/>
      <c r="B405" s="123"/>
      <c r="C405" s="12"/>
      <c r="D405" s="12"/>
      <c r="E405" s="77"/>
      <c r="F405" s="74"/>
      <c r="G405" s="77"/>
      <c r="H405" s="15"/>
      <c r="I405" s="12"/>
      <c r="J405" s="12"/>
      <c r="K405" s="12"/>
      <c r="L405" s="14"/>
      <c r="M405" s="14"/>
    </row>
    <row r="406" spans="1:13" ht="24">
      <c r="A406" s="15"/>
      <c r="B406" s="123"/>
      <c r="C406" s="12"/>
      <c r="D406" s="12"/>
      <c r="E406" s="77"/>
      <c r="F406" s="74"/>
      <c r="G406" s="77"/>
      <c r="H406" s="15"/>
      <c r="I406" s="12"/>
      <c r="J406" s="12"/>
      <c r="K406" s="12"/>
      <c r="L406" s="14"/>
      <c r="M406" s="14"/>
    </row>
    <row r="407" spans="1:13" ht="24">
      <c r="A407" s="15"/>
      <c r="B407" s="123"/>
      <c r="C407" s="12"/>
      <c r="D407" s="12"/>
      <c r="E407" s="77"/>
      <c r="F407" s="74"/>
      <c r="G407" s="77"/>
      <c r="H407" s="15"/>
      <c r="I407" s="12"/>
      <c r="J407" s="12"/>
      <c r="K407" s="12"/>
      <c r="L407" s="14"/>
      <c r="M407" s="14"/>
    </row>
    <row r="408" spans="1:13" ht="24">
      <c r="A408" s="15"/>
      <c r="B408" s="123"/>
      <c r="C408" s="12"/>
      <c r="D408" s="12"/>
      <c r="E408" s="77"/>
      <c r="F408" s="74"/>
      <c r="G408" s="77"/>
      <c r="H408" s="15"/>
      <c r="I408" s="12"/>
      <c r="J408" s="12"/>
      <c r="K408" s="12"/>
      <c r="L408" s="14"/>
      <c r="M408" s="14"/>
    </row>
    <row r="409" spans="1:13" ht="24">
      <c r="A409" s="15"/>
      <c r="B409" s="123"/>
      <c r="C409" s="12"/>
      <c r="D409" s="12"/>
      <c r="E409" s="77"/>
      <c r="F409" s="74"/>
      <c r="G409" s="77"/>
      <c r="H409" s="15"/>
      <c r="I409" s="12"/>
      <c r="J409" s="12"/>
      <c r="K409" s="12"/>
      <c r="L409" s="14"/>
      <c r="M409" s="14"/>
    </row>
    <row r="410" spans="1:13" ht="24">
      <c r="A410" s="15"/>
      <c r="B410" s="123"/>
      <c r="C410" s="12"/>
      <c r="D410" s="12"/>
      <c r="E410" s="77"/>
      <c r="F410" s="74"/>
      <c r="G410" s="77"/>
      <c r="H410" s="15"/>
      <c r="I410" s="12"/>
      <c r="J410" s="12"/>
      <c r="K410" s="12"/>
      <c r="L410" s="14"/>
      <c r="M410" s="14"/>
    </row>
    <row r="411" spans="1:13" ht="24">
      <c r="A411" s="15"/>
      <c r="B411" s="123"/>
      <c r="C411" s="12"/>
      <c r="D411" s="12"/>
      <c r="E411" s="77"/>
      <c r="F411" s="74"/>
      <c r="G411" s="77"/>
      <c r="H411" s="15"/>
      <c r="I411" s="12"/>
      <c r="J411" s="12"/>
      <c r="K411" s="12"/>
      <c r="L411" s="14"/>
      <c r="M411" s="14"/>
    </row>
    <row r="412" spans="1:13" ht="24">
      <c r="A412" s="15"/>
      <c r="B412" s="123"/>
      <c r="C412" s="12"/>
      <c r="D412" s="12"/>
      <c r="E412" s="77"/>
      <c r="F412" s="74"/>
      <c r="G412" s="77"/>
      <c r="H412" s="15"/>
      <c r="I412" s="12"/>
      <c r="J412" s="12"/>
      <c r="K412" s="12"/>
      <c r="L412" s="14"/>
      <c r="M412" s="14"/>
    </row>
    <row r="413" spans="1:13" ht="24">
      <c r="A413" s="15"/>
      <c r="B413" s="123"/>
      <c r="C413" s="12"/>
      <c r="D413" s="12"/>
      <c r="E413" s="77"/>
      <c r="F413" s="74"/>
      <c r="G413" s="77"/>
      <c r="H413" s="15"/>
      <c r="I413" s="12"/>
      <c r="J413" s="12"/>
      <c r="K413" s="12"/>
      <c r="L413" s="14"/>
      <c r="M413" s="14"/>
    </row>
    <row r="414" spans="1:13" ht="24">
      <c r="A414" s="15"/>
      <c r="B414" s="123"/>
      <c r="C414" s="12"/>
      <c r="D414" s="12"/>
      <c r="E414" s="77"/>
      <c r="F414" s="74"/>
      <c r="G414" s="77"/>
      <c r="H414" s="15"/>
      <c r="I414" s="12"/>
      <c r="J414" s="12"/>
      <c r="K414" s="12"/>
      <c r="L414" s="14"/>
      <c r="M414" s="14"/>
    </row>
    <row r="415" spans="1:13" ht="24">
      <c r="A415" s="15"/>
      <c r="B415" s="123"/>
      <c r="C415" s="12"/>
      <c r="D415" s="12"/>
      <c r="E415" s="77"/>
      <c r="F415" s="74"/>
      <c r="G415" s="77"/>
      <c r="H415" s="15"/>
      <c r="I415" s="12"/>
      <c r="J415" s="12"/>
      <c r="K415" s="12"/>
      <c r="L415" s="14"/>
      <c r="M415" s="14"/>
    </row>
    <row r="416" spans="1:13" ht="24">
      <c r="A416" s="15"/>
      <c r="B416" s="123"/>
      <c r="C416" s="12"/>
      <c r="D416" s="12"/>
      <c r="E416" s="77"/>
      <c r="F416" s="74"/>
      <c r="G416" s="77"/>
      <c r="H416" s="15"/>
      <c r="I416" s="12"/>
      <c r="J416" s="12"/>
      <c r="K416" s="12"/>
      <c r="L416" s="14"/>
      <c r="M416" s="14"/>
    </row>
    <row r="417" spans="1:13" ht="24">
      <c r="A417" s="15"/>
      <c r="B417" s="123"/>
      <c r="C417" s="12"/>
      <c r="D417" s="12"/>
      <c r="E417" s="77"/>
      <c r="F417" s="74"/>
      <c r="G417" s="77"/>
      <c r="H417" s="15"/>
      <c r="I417" s="12"/>
      <c r="J417" s="12"/>
      <c r="K417" s="12"/>
      <c r="L417" s="14"/>
      <c r="M417" s="14"/>
    </row>
    <row r="418" spans="1:13" ht="24">
      <c r="A418" s="15"/>
      <c r="B418" s="123"/>
      <c r="C418" s="12"/>
      <c r="D418" s="12"/>
      <c r="E418" s="77"/>
      <c r="F418" s="74"/>
      <c r="G418" s="77"/>
      <c r="H418" s="15"/>
      <c r="I418" s="12"/>
      <c r="J418" s="12"/>
      <c r="K418" s="12"/>
      <c r="L418" s="14"/>
      <c r="M418" s="14"/>
    </row>
    <row r="419" spans="1:13" ht="24">
      <c r="A419" s="15"/>
      <c r="B419" s="123"/>
      <c r="C419" s="12"/>
      <c r="D419" s="12"/>
      <c r="E419" s="77"/>
      <c r="F419" s="74"/>
      <c r="G419" s="77"/>
      <c r="H419" s="15"/>
      <c r="I419" s="12"/>
      <c r="J419" s="12"/>
      <c r="K419" s="12"/>
      <c r="L419" s="14"/>
      <c r="M419" s="14"/>
    </row>
    <row r="420" spans="1:13" ht="24">
      <c r="A420" s="15"/>
      <c r="B420" s="123"/>
      <c r="C420" s="12"/>
      <c r="D420" s="12"/>
      <c r="E420" s="77"/>
      <c r="F420" s="74"/>
      <c r="G420" s="77"/>
      <c r="H420" s="15"/>
      <c r="I420" s="12"/>
      <c r="J420" s="12"/>
      <c r="K420" s="12"/>
      <c r="L420" s="14"/>
      <c r="M420" s="14"/>
    </row>
    <row r="421" spans="1:13" ht="24">
      <c r="A421" s="15"/>
      <c r="B421" s="123"/>
      <c r="C421" s="12"/>
      <c r="D421" s="12"/>
      <c r="E421" s="77"/>
      <c r="F421" s="74"/>
      <c r="G421" s="77"/>
      <c r="H421" s="15"/>
      <c r="I421" s="12"/>
      <c r="J421" s="12"/>
      <c r="K421" s="12"/>
      <c r="L421" s="14"/>
      <c r="M421" s="14"/>
    </row>
    <row r="422" spans="1:13" ht="24">
      <c r="A422" s="15"/>
      <c r="B422" s="123"/>
      <c r="C422" s="12"/>
      <c r="D422" s="12"/>
      <c r="E422" s="77"/>
      <c r="F422" s="74"/>
      <c r="G422" s="77"/>
      <c r="H422" s="15"/>
      <c r="I422" s="12"/>
      <c r="J422" s="12"/>
      <c r="K422" s="12"/>
      <c r="L422" s="14"/>
      <c r="M422" s="14"/>
    </row>
    <row r="423" spans="1:13" ht="24">
      <c r="A423" s="15"/>
      <c r="B423" s="123"/>
      <c r="C423" s="12"/>
      <c r="D423" s="12"/>
      <c r="E423" s="77"/>
      <c r="F423" s="74"/>
      <c r="G423" s="77"/>
      <c r="H423" s="15"/>
      <c r="I423" s="12"/>
      <c r="J423" s="12"/>
      <c r="K423" s="12"/>
      <c r="L423" s="14"/>
      <c r="M423" s="14"/>
    </row>
    <row r="424" spans="1:13" ht="24">
      <c r="A424" s="15"/>
      <c r="B424" s="123"/>
      <c r="C424" s="12"/>
      <c r="D424" s="12"/>
      <c r="E424" s="77"/>
      <c r="F424" s="74"/>
      <c r="G424" s="77"/>
      <c r="H424" s="15"/>
      <c r="I424" s="12"/>
      <c r="J424" s="12"/>
      <c r="K424" s="12"/>
      <c r="L424" s="14"/>
      <c r="M424" s="14"/>
    </row>
    <row r="425" spans="1:13" ht="24">
      <c r="A425" s="15"/>
      <c r="B425" s="123"/>
      <c r="C425" s="12"/>
      <c r="D425" s="12"/>
      <c r="E425" s="77"/>
      <c r="F425" s="74"/>
      <c r="G425" s="77"/>
      <c r="H425" s="15"/>
      <c r="I425" s="12"/>
      <c r="J425" s="12"/>
      <c r="K425" s="12"/>
      <c r="L425" s="14"/>
      <c r="M425" s="14"/>
    </row>
    <row r="426" spans="1:13" ht="24">
      <c r="A426" s="15"/>
      <c r="B426" s="123"/>
      <c r="C426" s="12"/>
      <c r="D426" s="12"/>
      <c r="E426" s="77"/>
      <c r="F426" s="74"/>
      <c r="G426" s="77"/>
      <c r="H426" s="15"/>
      <c r="I426" s="12"/>
      <c r="J426" s="12"/>
      <c r="K426" s="12"/>
      <c r="L426" s="14"/>
      <c r="M426" s="14"/>
    </row>
    <row r="427" spans="1:13" ht="24">
      <c r="A427" s="15"/>
      <c r="B427" s="123"/>
      <c r="C427" s="12"/>
      <c r="D427" s="12"/>
      <c r="E427" s="77"/>
      <c r="F427" s="74"/>
      <c r="G427" s="77"/>
      <c r="H427" s="15"/>
      <c r="I427" s="12"/>
      <c r="J427" s="12"/>
      <c r="K427" s="12"/>
      <c r="L427" s="14"/>
      <c r="M427" s="14"/>
    </row>
    <row r="428" spans="1:13" ht="24">
      <c r="A428" s="15"/>
      <c r="B428" s="123"/>
      <c r="C428" s="12"/>
      <c r="D428" s="12"/>
      <c r="E428" s="77"/>
      <c r="F428" s="74"/>
      <c r="G428" s="77"/>
      <c r="H428" s="15"/>
      <c r="I428" s="12"/>
      <c r="J428" s="12"/>
      <c r="K428" s="12"/>
      <c r="L428" s="14"/>
      <c r="M428" s="14"/>
    </row>
    <row r="429" spans="1:13" ht="24">
      <c r="A429" s="15"/>
      <c r="B429" s="123"/>
      <c r="C429" s="12"/>
      <c r="D429" s="12"/>
      <c r="E429" s="77"/>
      <c r="F429" s="74"/>
      <c r="G429" s="77"/>
      <c r="H429" s="15"/>
      <c r="I429" s="12"/>
      <c r="J429" s="12"/>
      <c r="K429" s="12"/>
      <c r="L429" s="14"/>
      <c r="M429" s="14"/>
    </row>
    <row r="430" spans="1:13" ht="24">
      <c r="A430" s="15"/>
      <c r="B430" s="123"/>
      <c r="C430" s="12"/>
      <c r="D430" s="12"/>
      <c r="E430" s="77"/>
      <c r="F430" s="74"/>
      <c r="G430" s="77"/>
      <c r="H430" s="15"/>
      <c r="I430" s="12"/>
      <c r="J430" s="12"/>
      <c r="K430" s="12"/>
      <c r="L430" s="14"/>
      <c r="M430" s="14"/>
    </row>
    <row r="431" spans="1:13" ht="24">
      <c r="A431" s="15"/>
      <c r="B431" s="123"/>
      <c r="C431" s="12"/>
      <c r="D431" s="12"/>
      <c r="E431" s="77"/>
      <c r="F431" s="74"/>
      <c r="G431" s="77"/>
      <c r="H431" s="15"/>
      <c r="I431" s="12"/>
      <c r="J431" s="12"/>
      <c r="K431" s="12"/>
      <c r="L431" s="14"/>
      <c r="M431" s="14"/>
    </row>
    <row r="432" spans="1:13" ht="24">
      <c r="A432" s="15"/>
      <c r="B432" s="123"/>
      <c r="C432" s="12"/>
      <c r="D432" s="12"/>
      <c r="E432" s="77"/>
      <c r="F432" s="74"/>
      <c r="G432" s="77"/>
      <c r="H432" s="15"/>
      <c r="I432" s="12"/>
      <c r="J432" s="12"/>
      <c r="K432" s="12"/>
      <c r="L432" s="14"/>
      <c r="M432" s="14"/>
    </row>
    <row r="433" spans="1:13" ht="24">
      <c r="A433" s="15"/>
      <c r="B433" s="123"/>
      <c r="C433" s="12"/>
      <c r="D433" s="12"/>
      <c r="E433" s="77"/>
      <c r="F433" s="74"/>
      <c r="G433" s="77"/>
      <c r="H433" s="15"/>
      <c r="I433" s="12"/>
      <c r="J433" s="12"/>
      <c r="K433" s="12"/>
      <c r="L433" s="14"/>
      <c r="M433" s="14"/>
    </row>
    <row r="434" spans="1:13" ht="24">
      <c r="A434" s="15"/>
      <c r="B434" s="123"/>
      <c r="C434" s="12"/>
      <c r="D434" s="12"/>
      <c r="E434" s="77"/>
      <c r="F434" s="74"/>
      <c r="G434" s="77"/>
      <c r="H434" s="15"/>
      <c r="I434" s="12"/>
      <c r="J434" s="12"/>
      <c r="K434" s="12"/>
      <c r="L434" s="14"/>
      <c r="M434" s="14"/>
    </row>
    <row r="435" spans="1:13" ht="24">
      <c r="A435" s="15"/>
      <c r="B435" s="123"/>
      <c r="C435" s="12"/>
      <c r="D435" s="12"/>
      <c r="E435" s="77"/>
      <c r="F435" s="12"/>
      <c r="G435" s="77"/>
      <c r="H435" s="15"/>
      <c r="I435" s="13"/>
      <c r="J435" s="13"/>
      <c r="K435" s="13"/>
      <c r="L435" s="14"/>
      <c r="M435" s="14"/>
    </row>
    <row r="436" spans="1:13" ht="24">
      <c r="A436" s="15"/>
      <c r="B436" s="123"/>
      <c r="C436" s="12"/>
      <c r="D436" s="12"/>
      <c r="E436" s="77"/>
      <c r="F436" s="12"/>
      <c r="G436" s="77"/>
      <c r="H436" s="15"/>
      <c r="I436" s="13"/>
      <c r="J436" s="13"/>
      <c r="K436" s="13"/>
      <c r="L436" s="14"/>
      <c r="M436" s="14"/>
    </row>
    <row r="437" spans="1:13" ht="24">
      <c r="A437" s="15"/>
      <c r="B437" s="123"/>
      <c r="C437" s="12"/>
      <c r="D437" s="12"/>
      <c r="E437" s="77"/>
      <c r="F437" s="12"/>
      <c r="G437" s="77"/>
      <c r="H437" s="15"/>
      <c r="I437" s="13"/>
      <c r="J437" s="13"/>
      <c r="K437" s="13"/>
      <c r="L437" s="14"/>
      <c r="M437" s="14"/>
    </row>
    <row r="438" spans="1:13" ht="24">
      <c r="A438" s="15"/>
      <c r="B438" s="123"/>
      <c r="C438" s="12"/>
      <c r="D438" s="12"/>
      <c r="E438" s="77"/>
      <c r="F438" s="12"/>
      <c r="G438" s="77"/>
      <c r="H438" s="15"/>
      <c r="I438" s="13"/>
      <c r="J438" s="13"/>
      <c r="K438" s="13"/>
      <c r="L438" s="14"/>
      <c r="M438" s="14"/>
    </row>
    <row r="439" spans="1:13" ht="24">
      <c r="A439" s="15"/>
      <c r="B439" s="123"/>
      <c r="C439" s="12"/>
      <c r="D439" s="12"/>
      <c r="E439" s="77"/>
      <c r="F439" s="12"/>
      <c r="G439" s="77"/>
      <c r="H439" s="15"/>
      <c r="I439" s="13"/>
      <c r="J439" s="13"/>
      <c r="K439" s="13"/>
      <c r="L439" s="14"/>
      <c r="M439" s="14"/>
    </row>
    <row r="440" spans="1:13" ht="24">
      <c r="A440" s="15"/>
      <c r="B440" s="123"/>
      <c r="C440" s="12"/>
      <c r="D440" s="12"/>
      <c r="E440" s="77"/>
      <c r="F440" s="12"/>
      <c r="G440" s="77"/>
      <c r="H440" s="15"/>
      <c r="I440" s="13"/>
      <c r="J440" s="13"/>
      <c r="K440" s="13"/>
      <c r="L440" s="14"/>
      <c r="M440" s="14"/>
    </row>
    <row r="441" spans="1:13" ht="24">
      <c r="A441" s="15"/>
      <c r="B441" s="123"/>
      <c r="C441" s="12"/>
      <c r="D441" s="12"/>
      <c r="E441" s="77"/>
      <c r="F441" s="12"/>
      <c r="G441" s="77"/>
      <c r="H441" s="15"/>
      <c r="I441" s="13"/>
      <c r="J441" s="13"/>
      <c r="K441" s="13"/>
      <c r="L441" s="14"/>
      <c r="M441" s="14"/>
    </row>
    <row r="442" spans="1:13" ht="24">
      <c r="A442" s="15"/>
      <c r="B442" s="123"/>
      <c r="C442" s="12"/>
      <c r="D442" s="12"/>
      <c r="E442" s="77"/>
      <c r="F442" s="12"/>
      <c r="G442" s="77"/>
      <c r="H442" s="15"/>
      <c r="I442" s="13"/>
      <c r="J442" s="13"/>
      <c r="K442" s="13"/>
      <c r="L442" s="14"/>
      <c r="M442" s="14"/>
    </row>
    <row r="443" spans="1:13" ht="24">
      <c r="A443" s="15"/>
      <c r="B443" s="123"/>
      <c r="C443" s="12"/>
      <c r="D443" s="12"/>
      <c r="E443" s="77"/>
      <c r="F443" s="12"/>
      <c r="G443" s="77"/>
      <c r="H443" s="15"/>
      <c r="I443" s="13"/>
      <c r="J443" s="13"/>
      <c r="K443" s="13"/>
      <c r="L443" s="14"/>
      <c r="M443" s="14"/>
    </row>
    <row r="444" spans="1:13" ht="24">
      <c r="A444" s="15"/>
      <c r="B444" s="123"/>
      <c r="C444" s="12"/>
      <c r="D444" s="12"/>
      <c r="E444" s="77"/>
      <c r="F444" s="12"/>
      <c r="G444" s="77"/>
      <c r="H444" s="15"/>
      <c r="I444" s="13"/>
      <c r="J444" s="13"/>
      <c r="K444" s="13"/>
      <c r="L444" s="14"/>
      <c r="M444" s="14"/>
    </row>
    <row r="445" spans="1:13" ht="24">
      <c r="A445" s="15"/>
      <c r="B445" s="123"/>
      <c r="C445" s="12"/>
      <c r="D445" s="12"/>
      <c r="E445" s="77"/>
      <c r="F445" s="12"/>
      <c r="G445" s="77"/>
      <c r="H445" s="15"/>
      <c r="I445" s="13"/>
      <c r="J445" s="13"/>
      <c r="K445" s="13"/>
      <c r="L445" s="14"/>
      <c r="M445" s="14"/>
    </row>
    <row r="446" spans="1:13" ht="24">
      <c r="A446" s="15"/>
      <c r="B446" s="123"/>
      <c r="C446" s="12"/>
      <c r="D446" s="12"/>
      <c r="E446" s="77"/>
      <c r="F446" s="12"/>
      <c r="G446" s="77"/>
      <c r="H446" s="15"/>
      <c r="I446" s="13"/>
      <c r="J446" s="13"/>
      <c r="K446" s="13"/>
      <c r="L446" s="14"/>
      <c r="M446" s="14"/>
    </row>
    <row r="447" spans="1:13" ht="24">
      <c r="A447" s="15"/>
      <c r="B447" s="123"/>
      <c r="C447" s="12"/>
      <c r="D447" s="12"/>
      <c r="E447" s="77"/>
      <c r="F447" s="12"/>
      <c r="G447" s="77"/>
      <c r="H447" s="15"/>
      <c r="I447" s="13"/>
      <c r="J447" s="13"/>
      <c r="K447" s="13"/>
      <c r="L447" s="14"/>
      <c r="M447" s="14"/>
    </row>
    <row r="448" spans="1:13" ht="24">
      <c r="A448" s="15"/>
      <c r="B448" s="123"/>
      <c r="C448" s="12"/>
      <c r="D448" s="12"/>
      <c r="E448" s="77"/>
      <c r="F448" s="12"/>
      <c r="G448" s="77"/>
      <c r="H448" s="15"/>
      <c r="I448" s="13"/>
      <c r="J448" s="13"/>
      <c r="K448" s="13"/>
      <c r="L448" s="14"/>
      <c r="M448" s="14"/>
    </row>
    <row r="449" spans="1:13" ht="24">
      <c r="A449" s="15"/>
      <c r="B449" s="123"/>
      <c r="C449" s="12"/>
      <c r="D449" s="12"/>
      <c r="E449" s="77"/>
      <c r="F449" s="12"/>
      <c r="G449" s="77"/>
      <c r="H449" s="15"/>
      <c r="I449" s="13"/>
      <c r="J449" s="13"/>
      <c r="K449" s="13"/>
      <c r="L449" s="14"/>
      <c r="M449" s="14"/>
    </row>
    <row r="450" spans="1:13" ht="24">
      <c r="A450" s="15"/>
      <c r="B450" s="123"/>
      <c r="C450" s="12"/>
      <c r="D450" s="12"/>
      <c r="E450" s="77"/>
      <c r="F450" s="12"/>
      <c r="G450" s="77"/>
      <c r="H450" s="15"/>
      <c r="I450" s="13"/>
      <c r="J450" s="13"/>
      <c r="K450" s="13"/>
      <c r="L450" s="14"/>
      <c r="M450" s="14"/>
    </row>
    <row r="451" spans="1:13" ht="24">
      <c r="A451" s="15"/>
      <c r="B451" s="123"/>
      <c r="C451" s="12"/>
      <c r="D451" s="12"/>
      <c r="E451" s="77"/>
      <c r="F451" s="12"/>
      <c r="G451" s="77"/>
      <c r="H451" s="15"/>
      <c r="I451" s="13"/>
      <c r="J451" s="13"/>
      <c r="K451" s="13"/>
      <c r="L451" s="14"/>
      <c r="M451" s="14"/>
    </row>
    <row r="452" spans="1:13" ht="24">
      <c r="A452" s="15"/>
      <c r="B452" s="123"/>
      <c r="C452" s="12"/>
      <c r="D452" s="12"/>
      <c r="E452" s="77"/>
      <c r="F452" s="12"/>
      <c r="G452" s="77"/>
      <c r="H452" s="15"/>
      <c r="I452" s="13"/>
      <c r="J452" s="13"/>
      <c r="K452" s="13"/>
      <c r="L452" s="14"/>
      <c r="M452" s="14"/>
    </row>
    <row r="453" spans="1:13" ht="24">
      <c r="A453" s="15"/>
      <c r="B453" s="123"/>
      <c r="C453" s="12"/>
      <c r="D453" s="12"/>
      <c r="E453" s="77"/>
      <c r="F453" s="12"/>
      <c r="G453" s="77"/>
      <c r="H453" s="15"/>
      <c r="I453" s="13"/>
      <c r="J453" s="13"/>
      <c r="K453" s="13"/>
      <c r="L453" s="14"/>
      <c r="M453" s="14"/>
    </row>
    <row r="454" spans="1:13" ht="24">
      <c r="A454" s="15"/>
      <c r="B454" s="123"/>
      <c r="C454" s="12"/>
      <c r="D454" s="12"/>
      <c r="E454" s="77"/>
      <c r="F454" s="12"/>
      <c r="G454" s="77"/>
      <c r="H454" s="15"/>
      <c r="I454" s="13"/>
      <c r="J454" s="13"/>
      <c r="K454" s="13"/>
      <c r="L454" s="14"/>
      <c r="M454" s="14"/>
    </row>
    <row r="455" spans="1:13" ht="24">
      <c r="A455" s="15"/>
      <c r="B455" s="123"/>
      <c r="C455" s="12"/>
      <c r="D455" s="12"/>
      <c r="E455" s="77"/>
      <c r="F455" s="12"/>
      <c r="G455" s="77"/>
      <c r="H455" s="15"/>
      <c r="I455" s="13"/>
      <c r="J455" s="13"/>
      <c r="K455" s="13"/>
      <c r="L455" s="14"/>
      <c r="M455" s="14"/>
    </row>
    <row r="456" spans="1:13" ht="24">
      <c r="A456" s="15"/>
      <c r="B456" s="123"/>
      <c r="C456" s="12"/>
      <c r="D456" s="12"/>
      <c r="E456" s="77"/>
      <c r="F456" s="12"/>
      <c r="G456" s="77"/>
      <c r="H456" s="15"/>
      <c r="I456" s="13"/>
      <c r="J456" s="13"/>
      <c r="K456" s="13"/>
      <c r="L456" s="14"/>
      <c r="M456" s="14"/>
    </row>
    <row r="457" spans="1:13" ht="24">
      <c r="A457" s="15"/>
      <c r="B457" s="123"/>
      <c r="C457" s="13"/>
      <c r="D457" s="13"/>
      <c r="E457" s="77"/>
      <c r="F457" s="12"/>
      <c r="G457" s="77"/>
      <c r="H457" s="15"/>
      <c r="I457" s="13"/>
      <c r="J457" s="13"/>
      <c r="K457" s="13"/>
      <c r="L457" s="14"/>
      <c r="M457" s="14"/>
    </row>
    <row r="458" spans="1:13" ht="24">
      <c r="A458" s="15"/>
      <c r="B458" s="123"/>
      <c r="C458" s="13"/>
      <c r="D458" s="13"/>
      <c r="E458" s="77"/>
      <c r="F458" s="12"/>
      <c r="G458" s="77"/>
      <c r="H458" s="15"/>
      <c r="I458" s="13"/>
      <c r="J458" s="13"/>
      <c r="K458" s="13"/>
      <c r="L458" s="14"/>
      <c r="M458" s="14"/>
    </row>
    <row r="459" spans="1:13" ht="24">
      <c r="A459" s="15"/>
      <c r="B459" s="123"/>
      <c r="C459" s="13"/>
      <c r="D459" s="13"/>
      <c r="E459" s="77"/>
      <c r="F459" s="12"/>
      <c r="G459" s="77"/>
      <c r="H459" s="15"/>
      <c r="I459" s="13"/>
      <c r="J459" s="13"/>
      <c r="K459" s="13"/>
      <c r="L459" s="14"/>
      <c r="M459" s="14"/>
    </row>
    <row r="460" spans="1:13" ht="24">
      <c r="A460" s="15"/>
      <c r="B460" s="123"/>
      <c r="C460" s="13"/>
      <c r="D460" s="13"/>
      <c r="E460" s="77"/>
      <c r="F460" s="12"/>
      <c r="G460" s="77"/>
      <c r="H460" s="15"/>
      <c r="I460" s="13"/>
      <c r="J460" s="13"/>
      <c r="K460" s="13"/>
      <c r="L460" s="14"/>
      <c r="M460" s="14"/>
    </row>
    <row r="461" spans="1:13" ht="24">
      <c r="A461" s="15"/>
      <c r="B461" s="123"/>
      <c r="C461" s="13"/>
      <c r="D461" s="13"/>
      <c r="E461" s="77"/>
      <c r="F461" s="12"/>
      <c r="G461" s="77"/>
      <c r="H461" s="15"/>
      <c r="I461" s="13"/>
      <c r="J461" s="13"/>
      <c r="K461" s="13"/>
      <c r="L461" s="14"/>
      <c r="M461" s="14"/>
    </row>
    <row r="462" spans="1:13" ht="24">
      <c r="A462" s="15"/>
      <c r="B462" s="123"/>
      <c r="C462" s="13"/>
      <c r="D462" s="13"/>
      <c r="E462" s="77"/>
      <c r="F462" s="12"/>
      <c r="G462" s="77"/>
      <c r="H462" s="15"/>
      <c r="I462" s="13"/>
      <c r="J462" s="13"/>
      <c r="K462" s="13"/>
      <c r="L462" s="14"/>
      <c r="M462" s="14"/>
    </row>
    <row r="463" spans="1:13" ht="24">
      <c r="A463" s="15"/>
      <c r="B463" s="123"/>
      <c r="C463" s="13"/>
      <c r="D463" s="13"/>
      <c r="E463" s="77"/>
      <c r="F463" s="12"/>
      <c r="G463" s="77"/>
      <c r="H463" s="15"/>
      <c r="I463" s="13"/>
      <c r="J463" s="13"/>
      <c r="K463" s="13"/>
      <c r="L463" s="14"/>
      <c r="M463" s="14"/>
    </row>
    <row r="464" spans="1:13" ht="24">
      <c r="A464" s="15"/>
      <c r="B464" s="123"/>
      <c r="C464" s="13"/>
      <c r="D464" s="13"/>
      <c r="E464" s="77"/>
      <c r="F464" s="12"/>
      <c r="G464" s="77"/>
      <c r="H464" s="15"/>
      <c r="I464" s="13"/>
      <c r="J464" s="13"/>
      <c r="K464" s="13"/>
      <c r="L464" s="14"/>
      <c r="M464" s="14"/>
    </row>
    <row r="465" spans="1:13" ht="24">
      <c r="A465" s="15"/>
      <c r="B465" s="123"/>
      <c r="C465" s="13"/>
      <c r="D465" s="13"/>
      <c r="E465" s="77"/>
      <c r="F465" s="12"/>
      <c r="G465" s="77"/>
      <c r="H465" s="15"/>
      <c r="I465" s="13"/>
      <c r="J465" s="13"/>
      <c r="K465" s="13"/>
      <c r="L465" s="14"/>
      <c r="M465" s="14"/>
    </row>
    <row r="466" spans="1:13" ht="24">
      <c r="A466" s="15"/>
      <c r="B466" s="123"/>
      <c r="C466" s="13"/>
      <c r="D466" s="13"/>
      <c r="E466" s="77"/>
      <c r="F466" s="12"/>
      <c r="G466" s="77"/>
      <c r="H466" s="15"/>
      <c r="I466" s="13"/>
      <c r="J466" s="13"/>
      <c r="K466" s="13"/>
      <c r="L466" s="14"/>
      <c r="M466" s="14"/>
    </row>
    <row r="467" spans="1:13" ht="24">
      <c r="A467" s="15"/>
      <c r="B467" s="123"/>
      <c r="C467" s="13"/>
      <c r="D467" s="13"/>
      <c r="E467" s="77"/>
      <c r="F467" s="12"/>
      <c r="G467" s="77"/>
      <c r="H467" s="15"/>
      <c r="I467" s="13"/>
      <c r="J467" s="13"/>
      <c r="K467" s="13"/>
      <c r="L467" s="14"/>
      <c r="M467" s="14"/>
    </row>
    <row r="468" spans="1:13" ht="24">
      <c r="A468" s="15"/>
      <c r="B468" s="123"/>
      <c r="C468" s="13"/>
      <c r="D468" s="13"/>
      <c r="E468" s="77"/>
      <c r="F468" s="12"/>
      <c r="G468" s="77"/>
      <c r="H468" s="15"/>
      <c r="I468" s="13"/>
      <c r="J468" s="13"/>
      <c r="K468" s="13"/>
      <c r="L468" s="14"/>
      <c r="M468" s="14"/>
    </row>
    <row r="469" spans="1:13" ht="24">
      <c r="A469" s="15"/>
      <c r="B469" s="123"/>
      <c r="C469" s="13"/>
      <c r="D469" s="13"/>
      <c r="E469" s="77"/>
      <c r="F469" s="12"/>
      <c r="G469" s="77"/>
      <c r="H469" s="15"/>
      <c r="I469" s="13"/>
      <c r="J469" s="13"/>
      <c r="K469" s="13"/>
      <c r="L469" s="14"/>
      <c r="M469" s="14"/>
    </row>
    <row r="470" spans="1:13" ht="24">
      <c r="A470" s="15"/>
      <c r="B470" s="123"/>
      <c r="C470" s="13"/>
      <c r="D470" s="13"/>
      <c r="E470" s="77"/>
      <c r="F470" s="12"/>
      <c r="G470" s="77"/>
      <c r="H470" s="15"/>
      <c r="I470" s="13"/>
      <c r="J470" s="13"/>
      <c r="K470" s="13"/>
      <c r="L470" s="14"/>
      <c r="M470" s="14"/>
    </row>
    <row r="471" spans="1:13" ht="24">
      <c r="A471" s="15"/>
      <c r="B471" s="123"/>
      <c r="C471" s="13"/>
      <c r="D471" s="13"/>
      <c r="E471" s="77"/>
      <c r="F471" s="12"/>
      <c r="G471" s="77"/>
      <c r="H471" s="15"/>
      <c r="I471" s="13"/>
      <c r="J471" s="13"/>
      <c r="K471" s="13"/>
      <c r="L471" s="14"/>
      <c r="M471" s="14"/>
    </row>
    <row r="472" spans="1:13" ht="24">
      <c r="A472" s="15"/>
      <c r="B472" s="123"/>
      <c r="C472" s="13"/>
      <c r="D472" s="13"/>
      <c r="E472" s="77"/>
      <c r="F472" s="12"/>
      <c r="G472" s="77"/>
      <c r="H472" s="15"/>
      <c r="I472" s="13"/>
      <c r="J472" s="13"/>
      <c r="K472" s="13"/>
      <c r="L472" s="14"/>
      <c r="M472" s="14"/>
    </row>
    <row r="473" spans="1:13" ht="24">
      <c r="A473" s="15"/>
      <c r="B473" s="123"/>
      <c r="C473" s="13"/>
      <c r="D473" s="13"/>
      <c r="E473" s="77"/>
      <c r="F473" s="12"/>
      <c r="G473" s="77"/>
      <c r="H473" s="15"/>
      <c r="I473" s="13"/>
      <c r="J473" s="13"/>
      <c r="K473" s="13"/>
      <c r="L473" s="14"/>
      <c r="M473" s="14"/>
    </row>
    <row r="474" spans="1:13" ht="24">
      <c r="A474" s="15"/>
      <c r="B474" s="123"/>
      <c r="C474" s="13"/>
      <c r="D474" s="13"/>
      <c r="E474" s="77"/>
      <c r="F474" s="12"/>
      <c r="G474" s="77"/>
      <c r="H474" s="15"/>
      <c r="I474" s="13"/>
      <c r="J474" s="13"/>
      <c r="K474" s="13"/>
      <c r="L474" s="14"/>
      <c r="M474" s="14"/>
    </row>
    <row r="475" spans="1:13" ht="24">
      <c r="A475" s="15"/>
      <c r="B475" s="123"/>
      <c r="C475" s="13"/>
      <c r="D475" s="13"/>
      <c r="E475" s="77"/>
      <c r="F475" s="12"/>
      <c r="G475" s="77"/>
      <c r="H475" s="15"/>
      <c r="I475" s="13"/>
      <c r="J475" s="13"/>
      <c r="K475" s="13"/>
      <c r="L475" s="14"/>
      <c r="M475" s="14"/>
    </row>
    <row r="476" spans="1:13" ht="24">
      <c r="A476" s="15"/>
      <c r="B476" s="123"/>
      <c r="C476" s="13"/>
      <c r="D476" s="13"/>
      <c r="E476" s="77"/>
      <c r="F476" s="12"/>
      <c r="G476" s="77"/>
      <c r="H476" s="15"/>
      <c r="I476" s="13"/>
      <c r="J476" s="13"/>
      <c r="K476" s="13"/>
      <c r="L476" s="14"/>
      <c r="M476" s="14"/>
    </row>
    <row r="477" spans="1:13" ht="24">
      <c r="A477" s="15"/>
      <c r="B477" s="123"/>
      <c r="C477" s="13"/>
      <c r="D477" s="13"/>
      <c r="E477" s="77"/>
      <c r="F477" s="12"/>
      <c r="G477" s="77"/>
      <c r="H477" s="15"/>
      <c r="I477" s="13"/>
      <c r="J477" s="13"/>
      <c r="K477" s="13"/>
      <c r="L477" s="14"/>
      <c r="M477" s="14"/>
    </row>
    <row r="478" spans="1:13" ht="24">
      <c r="A478" s="15"/>
      <c r="B478" s="123"/>
      <c r="C478" s="13"/>
      <c r="D478" s="13"/>
      <c r="E478" s="77"/>
      <c r="F478" s="12"/>
      <c r="G478" s="77"/>
      <c r="H478" s="15"/>
      <c r="I478" s="13"/>
      <c r="J478" s="13"/>
      <c r="K478" s="13"/>
      <c r="L478" s="14"/>
      <c r="M478" s="14"/>
    </row>
    <row r="479" spans="1:13" ht="24">
      <c r="A479" s="15"/>
      <c r="B479" s="123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23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23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23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23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23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23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23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23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23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23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23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23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23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23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23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23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23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23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23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23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23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23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23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23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23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23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23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23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23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23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23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23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23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23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23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23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23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23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23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23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23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23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23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23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23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23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23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23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23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23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23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23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23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23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23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23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23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23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23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23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23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23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23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23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23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23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23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23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23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23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23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23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23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23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23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23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23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23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23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23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23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23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23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23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23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23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23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23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23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23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23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23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23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23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23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23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23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23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23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23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23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23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23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23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23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23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23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3" ht="24">
      <c r="A587" s="15"/>
      <c r="B587" s="123"/>
      <c r="C587" s="13"/>
      <c r="D587" s="13"/>
      <c r="E587" s="13"/>
      <c r="F587" s="12"/>
      <c r="G587" s="13"/>
      <c r="H587" s="15"/>
      <c r="I587" s="13"/>
      <c r="J587" s="13"/>
      <c r="K587" s="13"/>
      <c r="L587" s="14"/>
      <c r="M587" s="14"/>
    </row>
    <row r="588" spans="1:13" ht="24">
      <c r="A588" s="15"/>
      <c r="B588" s="123"/>
      <c r="C588" s="13"/>
      <c r="D588" s="13"/>
      <c r="E588" s="13"/>
      <c r="F588" s="12"/>
      <c r="G588" s="13"/>
      <c r="H588" s="15"/>
      <c r="I588" s="13"/>
      <c r="J588" s="13"/>
      <c r="K588" s="13"/>
      <c r="L588" s="14"/>
      <c r="M588" s="14"/>
    </row>
    <row r="589" spans="1:13" ht="24">
      <c r="A589" s="15"/>
      <c r="B589" s="123"/>
      <c r="C589" s="13"/>
      <c r="D589" s="13"/>
      <c r="E589" s="13"/>
      <c r="F589" s="12"/>
      <c r="G589" s="13"/>
      <c r="H589" s="15"/>
      <c r="I589" s="13"/>
      <c r="J589" s="13"/>
      <c r="K589" s="13"/>
      <c r="L589" s="14"/>
      <c r="M589" s="14"/>
    </row>
    <row r="590" spans="1:13" ht="24">
      <c r="A590" s="15"/>
      <c r="B590" s="123"/>
      <c r="C590" s="13"/>
      <c r="D590" s="13"/>
      <c r="E590" s="13"/>
      <c r="F590" s="12"/>
      <c r="G590" s="13"/>
      <c r="H590" s="15"/>
      <c r="I590" s="13"/>
      <c r="J590" s="13"/>
      <c r="K590" s="13"/>
      <c r="L590" s="14"/>
      <c r="M590" s="14"/>
    </row>
    <row r="591" spans="1:13" ht="24">
      <c r="A591" s="15"/>
      <c r="B591" s="123"/>
      <c r="C591" s="13"/>
      <c r="D591" s="13"/>
      <c r="E591" s="13"/>
      <c r="F591" s="12"/>
      <c r="G591" s="13"/>
      <c r="H591" s="15"/>
      <c r="I591" s="13"/>
      <c r="J591" s="13"/>
      <c r="K591" s="13"/>
      <c r="L591" s="14"/>
      <c r="M591" s="14"/>
    </row>
    <row r="592" spans="1:11" ht="24">
      <c r="A592" s="15"/>
      <c r="B592" s="123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23"/>
      <c r="C593" s="13"/>
      <c r="D593" s="13"/>
      <c r="E593" s="13"/>
      <c r="F593" s="12"/>
      <c r="G593" s="13"/>
      <c r="H593" s="15"/>
      <c r="I593" s="13"/>
      <c r="J593" s="13"/>
      <c r="K593" s="13"/>
    </row>
    <row r="594" spans="1:11" ht="24">
      <c r="A594" s="15"/>
      <c r="B594" s="123"/>
      <c r="C594" s="13"/>
      <c r="D594" s="13"/>
      <c r="E594" s="13"/>
      <c r="F594" s="12"/>
      <c r="G594" s="13"/>
      <c r="H594" s="15"/>
      <c r="I594" s="13"/>
      <c r="J594" s="13"/>
      <c r="K594" s="13"/>
    </row>
    <row r="595" spans="1:11" ht="24">
      <c r="A595" s="15"/>
      <c r="B595" s="123"/>
      <c r="C595" s="13"/>
      <c r="D595" s="13"/>
      <c r="E595" s="13"/>
      <c r="F595" s="12"/>
      <c r="G595" s="13"/>
      <c r="H595" s="15"/>
      <c r="I595" s="13"/>
      <c r="J595" s="13"/>
      <c r="K595" s="13"/>
    </row>
    <row r="596" spans="1:11" ht="24">
      <c r="A596" s="15"/>
      <c r="B596" s="123"/>
      <c r="C596" s="13"/>
      <c r="D596" s="13"/>
      <c r="E596" s="13"/>
      <c r="F596" s="12"/>
      <c r="G596" s="13"/>
      <c r="H596" s="15"/>
      <c r="I596" s="13"/>
      <c r="J596" s="13"/>
      <c r="K596" s="13"/>
    </row>
    <row r="597" spans="1:11" ht="24">
      <c r="A597" s="15"/>
      <c r="B597" s="123"/>
      <c r="C597" s="13"/>
      <c r="D597" s="13"/>
      <c r="E597" s="13"/>
      <c r="F597" s="12"/>
      <c r="G597" s="13"/>
      <c r="H597" s="15"/>
      <c r="I597" s="13"/>
      <c r="J597" s="13"/>
      <c r="K597" s="13"/>
    </row>
    <row r="598" spans="1:11" ht="24">
      <c r="A598" s="15"/>
      <c r="B598" s="123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23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23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23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23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23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23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23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23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23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23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23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23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23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23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23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23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23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23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23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23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23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23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23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23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23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23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23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23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23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23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23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23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23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23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23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23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23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23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23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23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23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23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23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23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23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23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23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23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23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23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23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23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23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23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23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23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23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23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23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23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23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23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23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23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23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23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23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23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23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23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23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23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23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23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23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23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23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23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23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23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23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23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23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23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23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23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23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23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23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23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23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23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23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23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23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23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23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23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23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23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23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23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23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23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23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23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23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23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23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23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23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23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23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23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23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23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23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23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23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23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23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23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23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23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23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23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23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23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23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23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23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23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23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23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23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23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23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23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23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23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23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23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23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23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23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23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23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23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23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23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23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23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23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23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23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23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23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23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23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23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23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23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23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23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23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23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23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23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23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23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23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23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23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23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23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23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23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23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23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23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23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23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23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23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23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23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23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23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23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23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23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23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23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23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23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23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23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23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23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23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23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23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23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23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23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23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23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23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23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23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23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23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23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23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23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23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23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23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23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23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23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23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23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23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23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23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23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23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23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23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23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23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23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23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23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23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23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23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23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23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23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23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23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23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23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23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23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23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23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23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23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23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23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23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23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23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23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23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23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23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23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23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23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23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23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23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23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23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23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23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23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23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23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23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23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23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23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23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23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23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23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23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23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23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23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23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23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23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23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23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23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23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23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23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23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23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23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23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23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23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23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23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23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23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23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23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23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23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23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23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23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23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23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23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23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23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23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23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23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23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23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23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23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23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23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23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23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23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23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23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23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23"/>
      <c r="C930" s="13"/>
      <c r="D930" s="13"/>
      <c r="E930" s="13"/>
      <c r="F930" s="13"/>
      <c r="G930" s="13"/>
      <c r="H930" s="15"/>
      <c r="I930" s="13"/>
      <c r="J930" s="13"/>
      <c r="K930" s="13"/>
    </row>
    <row r="931" spans="1:11" ht="24">
      <c r="A931" s="15"/>
      <c r="B931" s="123"/>
      <c r="C931" s="13"/>
      <c r="D931" s="13"/>
      <c r="E931" s="13"/>
      <c r="F931" s="13"/>
      <c r="G931" s="13"/>
      <c r="H931" s="15"/>
      <c r="I931" s="13"/>
      <c r="J931" s="13"/>
      <c r="K931" s="13"/>
    </row>
    <row r="932" spans="1:11" ht="24">
      <c r="A932" s="15"/>
      <c r="B932" s="123"/>
      <c r="C932" s="13"/>
      <c r="D932" s="13"/>
      <c r="E932" s="13"/>
      <c r="F932" s="13"/>
      <c r="G932" s="13"/>
      <c r="H932" s="15"/>
      <c r="I932" s="13"/>
      <c r="J932" s="13"/>
      <c r="K932" s="13"/>
    </row>
    <row r="933" spans="1:11" ht="24">
      <c r="A933" s="15"/>
      <c r="B933" s="123"/>
      <c r="C933" s="13"/>
      <c r="D933" s="13"/>
      <c r="E933" s="13"/>
      <c r="F933" s="13"/>
      <c r="G933" s="13"/>
      <c r="H933" s="15"/>
      <c r="I933" s="13"/>
      <c r="J933" s="13"/>
      <c r="K933" s="13"/>
    </row>
    <row r="934" spans="1:11" ht="24">
      <c r="A934" s="15"/>
      <c r="B934" s="123"/>
      <c r="C934" s="13"/>
      <c r="D934" s="13"/>
      <c r="E934" s="13"/>
      <c r="F934" s="13"/>
      <c r="G934" s="13"/>
      <c r="H934" s="15"/>
      <c r="I934" s="13"/>
      <c r="J934" s="13"/>
      <c r="K934" s="13"/>
    </row>
    <row r="935" spans="1:11" ht="24">
      <c r="A935" s="15"/>
      <c r="B935" s="123"/>
      <c r="C935" s="13"/>
      <c r="D935" s="13"/>
      <c r="E935" s="13"/>
      <c r="F935" s="13"/>
      <c r="G935" s="13"/>
      <c r="H935" s="15"/>
      <c r="I935" s="13"/>
      <c r="J935" s="13"/>
      <c r="K93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2">
      <selection activeCell="E45" sqref="E45"/>
    </sheetView>
  </sheetViews>
  <sheetFormatPr defaultColWidth="9.140625" defaultRowHeight="23.25"/>
  <cols>
    <col min="1" max="1" width="9.8515625" style="46" bestFit="1" customWidth="1"/>
    <col min="2" max="2" width="10.8515625" style="46" bestFit="1" customWidth="1"/>
    <col min="3" max="3" width="7.140625" style="46" customWidth="1"/>
    <col min="4" max="4" width="10.8515625" style="46" bestFit="1" customWidth="1"/>
    <col min="5" max="5" width="11.57421875" style="46" bestFit="1" customWidth="1"/>
    <col min="6" max="6" width="9.421875" style="46" bestFit="1" customWidth="1"/>
    <col min="7" max="7" width="10.7109375" style="46" bestFit="1" customWidth="1"/>
    <col min="8" max="8" width="3.140625" style="46" customWidth="1"/>
    <col min="9" max="9" width="8.8515625" style="46" bestFit="1" customWidth="1"/>
    <col min="10" max="12" width="8.421875" style="46" bestFit="1" customWidth="1"/>
    <col min="13" max="16384" width="9.140625" style="46" customWidth="1"/>
  </cols>
  <sheetData>
    <row r="1" spans="1:12" s="22" customFormat="1" ht="21" customHeigh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</row>
    <row r="2" spans="1:12" s="22" customFormat="1" ht="21" customHeight="1">
      <c r="A2" s="314" t="s">
        <v>132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spans="1:12" s="22" customFormat="1" ht="21" customHeight="1">
      <c r="A3" s="317" t="s">
        <v>126</v>
      </c>
      <c r="B3" s="317"/>
      <c r="C3" s="317"/>
      <c r="D3" s="318" t="s">
        <v>120</v>
      </c>
      <c r="E3" s="318"/>
      <c r="F3" s="318"/>
      <c r="G3" s="304" t="s">
        <v>23</v>
      </c>
      <c r="H3" s="304"/>
      <c r="I3" s="304"/>
      <c r="J3" s="305" t="s">
        <v>119</v>
      </c>
      <c r="K3" s="305"/>
      <c r="L3" s="305"/>
    </row>
    <row r="4" spans="1:12" s="22" customFormat="1" ht="21" customHeight="1">
      <c r="A4" s="311" t="s">
        <v>42</v>
      </c>
      <c r="B4" s="311"/>
      <c r="C4" s="311"/>
      <c r="D4" s="312" t="s">
        <v>43</v>
      </c>
      <c r="E4" s="313"/>
      <c r="F4" s="313"/>
      <c r="G4" s="304" t="s">
        <v>122</v>
      </c>
      <c r="H4" s="304"/>
      <c r="I4" s="304"/>
      <c r="J4" s="305" t="s">
        <v>24</v>
      </c>
      <c r="K4" s="305"/>
      <c r="L4" s="305"/>
    </row>
    <row r="5" spans="1:12" s="22" customFormat="1" ht="45" customHeight="1">
      <c r="A5" s="308" t="s">
        <v>4</v>
      </c>
      <c r="B5" s="23" t="s">
        <v>5</v>
      </c>
      <c r="C5" s="309" t="s">
        <v>6</v>
      </c>
      <c r="D5" s="309"/>
      <c r="E5" s="24" t="s">
        <v>7</v>
      </c>
      <c r="F5" s="25" t="s">
        <v>8</v>
      </c>
      <c r="G5" s="306" t="s">
        <v>25</v>
      </c>
      <c r="H5" s="310" t="s">
        <v>26</v>
      </c>
      <c r="I5" s="301" t="s">
        <v>27</v>
      </c>
      <c r="J5" s="303" t="s">
        <v>28</v>
      </c>
      <c r="K5" s="303"/>
      <c r="L5" s="303"/>
    </row>
    <row r="6" spans="1:12" s="22" customFormat="1" ht="42" customHeight="1">
      <c r="A6" s="308"/>
      <c r="B6" s="26" t="s">
        <v>29</v>
      </c>
      <c r="C6" s="27" t="s">
        <v>11</v>
      </c>
      <c r="D6" s="28" t="s">
        <v>12</v>
      </c>
      <c r="E6" s="29" t="s">
        <v>13</v>
      </c>
      <c r="F6" s="30" t="s">
        <v>14</v>
      </c>
      <c r="G6" s="307"/>
      <c r="H6" s="310"/>
      <c r="I6" s="302"/>
      <c r="J6" s="31" t="s">
        <v>30</v>
      </c>
      <c r="K6" s="32" t="s">
        <v>31</v>
      </c>
      <c r="L6" s="33" t="s">
        <v>32</v>
      </c>
    </row>
    <row r="7" spans="1:12" s="22" customFormat="1" ht="19.5" customHeight="1">
      <c r="A7" s="34" t="s">
        <v>15</v>
      </c>
      <c r="B7" s="35" t="s">
        <v>16</v>
      </c>
      <c r="C7" s="36" t="s">
        <v>17</v>
      </c>
      <c r="D7" s="37" t="s">
        <v>18</v>
      </c>
      <c r="E7" s="38" t="s">
        <v>33</v>
      </c>
      <c r="F7" s="39" t="s">
        <v>34</v>
      </c>
      <c r="G7" s="34" t="s">
        <v>21</v>
      </c>
      <c r="H7" s="34" t="s">
        <v>35</v>
      </c>
      <c r="I7" s="40" t="s">
        <v>15</v>
      </c>
      <c r="J7" s="41" t="s">
        <v>36</v>
      </c>
      <c r="K7" s="42" t="s">
        <v>37</v>
      </c>
      <c r="L7" s="43" t="s">
        <v>38</v>
      </c>
    </row>
    <row r="8" spans="1:12" s="44" customFormat="1" ht="16.5" customHeight="1">
      <c r="A8" s="216">
        <v>22375</v>
      </c>
      <c r="B8" s="259">
        <v>381.553</v>
      </c>
      <c r="C8" s="259">
        <v>0.042</v>
      </c>
      <c r="D8" s="213">
        <v>0.047</v>
      </c>
      <c r="E8" s="214">
        <f aca="true" t="shared" si="0" ref="E8:E15">SUM(J8:L8)/3</f>
        <v>1.5567663333333333</v>
      </c>
      <c r="F8" s="214">
        <f aca="true" t="shared" si="1" ref="F8:F15">E8*D8</f>
        <v>0.07316801766666667</v>
      </c>
      <c r="G8" s="215" t="s">
        <v>44</v>
      </c>
      <c r="H8" s="215">
        <v>1</v>
      </c>
      <c r="I8" s="216">
        <v>22375</v>
      </c>
      <c r="J8" s="259">
        <v>3.718639</v>
      </c>
      <c r="K8" s="259">
        <v>0</v>
      </c>
      <c r="L8" s="259">
        <v>0.95166</v>
      </c>
    </row>
    <row r="9" spans="1:12" s="44" customFormat="1" ht="16.5" customHeight="1">
      <c r="A9" s="221">
        <v>22390</v>
      </c>
      <c r="B9" s="260">
        <v>381.993</v>
      </c>
      <c r="C9" s="260">
        <v>2.321</v>
      </c>
      <c r="D9" s="217">
        <v>0.481</v>
      </c>
      <c r="E9" s="218">
        <f t="shared" si="0"/>
        <v>17.386646666666667</v>
      </c>
      <c r="F9" s="218">
        <f t="shared" si="1"/>
        <v>8.362977046666666</v>
      </c>
      <c r="G9" s="219" t="s">
        <v>46</v>
      </c>
      <c r="H9" s="220">
        <v>2</v>
      </c>
      <c r="I9" s="221">
        <v>22390</v>
      </c>
      <c r="J9" s="260">
        <v>28.11094</v>
      </c>
      <c r="K9" s="260">
        <v>9.72061</v>
      </c>
      <c r="L9" s="260">
        <v>14.32839</v>
      </c>
    </row>
    <row r="10" spans="1:13" s="44" customFormat="1" ht="16.5" customHeight="1">
      <c r="A10" s="221">
        <v>22403</v>
      </c>
      <c r="B10" s="260">
        <v>382.923</v>
      </c>
      <c r="C10" s="260">
        <v>14.484</v>
      </c>
      <c r="D10" s="217">
        <v>99.633</v>
      </c>
      <c r="E10" s="218">
        <f t="shared" si="0"/>
        <v>363.51873666666665</v>
      </c>
      <c r="F10" s="218">
        <f t="shared" si="1"/>
        <v>36218.462290309995</v>
      </c>
      <c r="G10" s="219" t="s">
        <v>47</v>
      </c>
      <c r="H10" s="219">
        <v>3</v>
      </c>
      <c r="I10" s="221">
        <v>22403</v>
      </c>
      <c r="J10" s="260">
        <v>366.83072</v>
      </c>
      <c r="K10" s="260">
        <v>345.57831</v>
      </c>
      <c r="L10" s="260">
        <v>378.14718</v>
      </c>
      <c r="M10" s="45"/>
    </row>
    <row r="11" spans="1:13" s="44" customFormat="1" ht="16.5" customHeight="1">
      <c r="A11" s="221">
        <v>22417</v>
      </c>
      <c r="B11" s="260">
        <v>382.033</v>
      </c>
      <c r="C11" s="260">
        <v>3.416</v>
      </c>
      <c r="D11" s="217">
        <v>81.692</v>
      </c>
      <c r="E11" s="218">
        <f t="shared" si="0"/>
        <v>39.674958333333336</v>
      </c>
      <c r="F11" s="218">
        <f t="shared" si="1"/>
        <v>3241.1266961666665</v>
      </c>
      <c r="G11" s="222" t="s">
        <v>45</v>
      </c>
      <c r="H11" s="220">
        <v>4</v>
      </c>
      <c r="I11" s="221">
        <v>22417</v>
      </c>
      <c r="J11" s="260">
        <v>39.73675</v>
      </c>
      <c r="K11" s="260">
        <v>42.298255</v>
      </c>
      <c r="L11" s="260">
        <v>36.98987</v>
      </c>
      <c r="M11" s="45"/>
    </row>
    <row r="12" spans="1:13" s="44" customFormat="1" ht="16.5" customHeight="1">
      <c r="A12" s="221">
        <v>22422</v>
      </c>
      <c r="B12" s="260">
        <v>382.003</v>
      </c>
      <c r="C12" s="260">
        <v>2.265</v>
      </c>
      <c r="D12" s="217">
        <v>2.068</v>
      </c>
      <c r="E12" s="218">
        <f t="shared" si="0"/>
        <v>41.84493666666667</v>
      </c>
      <c r="F12" s="218">
        <f t="shared" si="1"/>
        <v>86.53532902666667</v>
      </c>
      <c r="G12" s="219" t="s">
        <v>48</v>
      </c>
      <c r="H12" s="219">
        <v>5</v>
      </c>
      <c r="I12" s="221">
        <v>22422</v>
      </c>
      <c r="J12" s="260">
        <v>40.36422</v>
      </c>
      <c r="K12" s="260">
        <v>41.55585</v>
      </c>
      <c r="L12" s="260">
        <v>43.61474</v>
      </c>
      <c r="M12" s="45"/>
    </row>
    <row r="13" spans="1:13" s="44" customFormat="1" ht="16.5" customHeight="1">
      <c r="A13" s="221">
        <v>22436</v>
      </c>
      <c r="B13" s="260">
        <v>381.993</v>
      </c>
      <c r="C13" s="260">
        <v>2.577</v>
      </c>
      <c r="D13" s="217">
        <v>0.872</v>
      </c>
      <c r="E13" s="218">
        <f t="shared" si="0"/>
        <v>54.94350333333333</v>
      </c>
      <c r="F13" s="218">
        <f t="shared" si="1"/>
        <v>47.91073490666667</v>
      </c>
      <c r="G13" s="219" t="s">
        <v>49</v>
      </c>
      <c r="H13" s="220">
        <v>6</v>
      </c>
      <c r="I13" s="221">
        <v>22436</v>
      </c>
      <c r="J13" s="260">
        <v>52.74093</v>
      </c>
      <c r="K13" s="260">
        <v>53.24258</v>
      </c>
      <c r="L13" s="260">
        <v>58.847</v>
      </c>
      <c r="M13" s="45"/>
    </row>
    <row r="14" spans="1:13" s="44" customFormat="1" ht="16.5" customHeight="1">
      <c r="A14" s="221">
        <v>22444</v>
      </c>
      <c r="B14" s="260">
        <v>381.743</v>
      </c>
      <c r="C14" s="260">
        <v>0.56</v>
      </c>
      <c r="D14" s="217">
        <v>0.872</v>
      </c>
      <c r="E14" s="218">
        <f t="shared" si="0"/>
        <v>35.93022</v>
      </c>
      <c r="F14" s="218">
        <f t="shared" si="1"/>
        <v>31.331151839999997</v>
      </c>
      <c r="G14" s="219" t="s">
        <v>50</v>
      </c>
      <c r="H14" s="219">
        <v>7</v>
      </c>
      <c r="I14" s="221">
        <v>22444</v>
      </c>
      <c r="J14" s="260">
        <v>28.96908</v>
      </c>
      <c r="K14" s="260">
        <v>31.89695</v>
      </c>
      <c r="L14" s="260">
        <v>46.92463</v>
      </c>
      <c r="M14" s="45"/>
    </row>
    <row r="15" spans="1:13" s="44" customFormat="1" ht="16.5" customHeight="1">
      <c r="A15" s="221">
        <v>22450</v>
      </c>
      <c r="B15" s="260">
        <v>381.873</v>
      </c>
      <c r="C15" s="260">
        <v>1.348</v>
      </c>
      <c r="D15" s="217">
        <v>0.144</v>
      </c>
      <c r="E15" s="218">
        <f t="shared" si="0"/>
        <v>128.93080999999998</v>
      </c>
      <c r="F15" s="218">
        <f t="shared" si="1"/>
        <v>18.566036639999997</v>
      </c>
      <c r="G15" s="223" t="s">
        <v>51</v>
      </c>
      <c r="H15" s="220">
        <v>8</v>
      </c>
      <c r="I15" s="221">
        <v>22450</v>
      </c>
      <c r="J15" s="260">
        <v>145.25062</v>
      </c>
      <c r="K15" s="260">
        <v>122.80702</v>
      </c>
      <c r="L15" s="260">
        <v>118.73479</v>
      </c>
      <c r="M15" s="45"/>
    </row>
    <row r="16" spans="1:12" ht="16.5" customHeight="1">
      <c r="A16" s="221">
        <v>22480</v>
      </c>
      <c r="B16" s="260">
        <v>382.233</v>
      </c>
      <c r="C16" s="260">
        <v>5.08</v>
      </c>
      <c r="D16" s="217">
        <v>0.245</v>
      </c>
      <c r="E16" s="218">
        <f>SUM(J16:L16)/3</f>
        <v>134.67335666666665</v>
      </c>
      <c r="F16" s="218">
        <f>E16*D16</f>
        <v>32.99497238333333</v>
      </c>
      <c r="G16" s="223" t="s">
        <v>52</v>
      </c>
      <c r="H16" s="220">
        <v>9</v>
      </c>
      <c r="I16" s="221">
        <v>22480</v>
      </c>
      <c r="J16" s="260">
        <v>121.26988</v>
      </c>
      <c r="K16" s="260">
        <v>145.59117</v>
      </c>
      <c r="L16" s="260">
        <v>137.15902</v>
      </c>
    </row>
    <row r="17" spans="1:12" ht="16.5" customHeight="1">
      <c r="A17" s="221">
        <v>22484</v>
      </c>
      <c r="B17" s="260">
        <v>382.943</v>
      </c>
      <c r="C17" s="260">
        <v>18.485</v>
      </c>
      <c r="D17" s="217">
        <v>0.443</v>
      </c>
      <c r="E17" s="218">
        <f>SUM(J17:L17)/3</f>
        <v>162.17825000000002</v>
      </c>
      <c r="F17" s="218">
        <f>E17*D17</f>
        <v>71.84496475</v>
      </c>
      <c r="G17" s="223" t="s">
        <v>53</v>
      </c>
      <c r="H17" s="220">
        <v>10</v>
      </c>
      <c r="I17" s="221">
        <v>22484</v>
      </c>
      <c r="J17" s="260">
        <v>202.2513</v>
      </c>
      <c r="K17" s="260">
        <v>106.04166</v>
      </c>
      <c r="L17" s="260">
        <v>178.24179</v>
      </c>
    </row>
    <row r="18" spans="1:12" ht="16.5" customHeight="1">
      <c r="A18" s="221">
        <v>22487</v>
      </c>
      <c r="B18" s="260">
        <v>383.173</v>
      </c>
      <c r="C18" s="260">
        <v>19.088</v>
      </c>
      <c r="D18" s="217">
        <v>0.902</v>
      </c>
      <c r="E18" s="218">
        <f>SUM(J18:L18)/3</f>
        <v>185.49567</v>
      </c>
      <c r="F18" s="218">
        <f>E18*D18</f>
        <v>167.31709433999998</v>
      </c>
      <c r="G18" s="223" t="s">
        <v>54</v>
      </c>
      <c r="H18" s="220">
        <v>11</v>
      </c>
      <c r="I18" s="221">
        <v>22487</v>
      </c>
      <c r="J18" s="260">
        <v>187.05853</v>
      </c>
      <c r="K18" s="260">
        <v>180.67978</v>
      </c>
      <c r="L18" s="260">
        <v>188.7487</v>
      </c>
    </row>
    <row r="19" spans="1:12" ht="16.5" customHeight="1">
      <c r="A19" s="221">
        <v>22511</v>
      </c>
      <c r="B19" s="260">
        <v>385.163</v>
      </c>
      <c r="C19" s="260">
        <v>178.692</v>
      </c>
      <c r="D19" s="217">
        <v>1.902</v>
      </c>
      <c r="E19" s="218">
        <f aca="true" t="shared" si="2" ref="E19:E29">SUM(J19:L19)/3</f>
        <v>960.0937233333334</v>
      </c>
      <c r="F19" s="218">
        <f aca="true" t="shared" si="3" ref="F19:F29">E19*D19</f>
        <v>1826.09826178</v>
      </c>
      <c r="G19" s="223" t="s">
        <v>55</v>
      </c>
      <c r="H19" s="220">
        <v>12</v>
      </c>
      <c r="I19" s="221">
        <v>22511</v>
      </c>
      <c r="J19" s="260">
        <v>749.15157</v>
      </c>
      <c r="K19" s="260">
        <v>1027.6921</v>
      </c>
      <c r="L19" s="260">
        <v>1103.4375</v>
      </c>
    </row>
    <row r="20" spans="1:12" ht="16.5" customHeight="1">
      <c r="A20" s="221">
        <v>22514</v>
      </c>
      <c r="B20" s="260">
        <v>383.198</v>
      </c>
      <c r="C20" s="260">
        <v>20.498</v>
      </c>
      <c r="D20" s="217">
        <v>2.902</v>
      </c>
      <c r="E20" s="218">
        <f t="shared" si="2"/>
        <v>491.75503</v>
      </c>
      <c r="F20" s="218">
        <f t="shared" si="3"/>
        <v>1427.07309706</v>
      </c>
      <c r="G20" s="223" t="s">
        <v>56</v>
      </c>
      <c r="H20" s="220">
        <v>13</v>
      </c>
      <c r="I20" s="221">
        <v>22514</v>
      </c>
      <c r="J20" s="260">
        <v>471.25526</v>
      </c>
      <c r="K20" s="260">
        <v>500.69638</v>
      </c>
      <c r="L20" s="260">
        <v>503.31345</v>
      </c>
    </row>
    <row r="21" spans="1:12" ht="16.5" customHeight="1">
      <c r="A21" s="221">
        <v>22520</v>
      </c>
      <c r="B21" s="260">
        <v>382.963</v>
      </c>
      <c r="C21" s="260">
        <v>18.463</v>
      </c>
      <c r="D21" s="217">
        <v>3.902</v>
      </c>
      <c r="E21" s="218">
        <f t="shared" si="2"/>
        <v>96.18946</v>
      </c>
      <c r="F21" s="218">
        <f t="shared" si="3"/>
        <v>375.33127292</v>
      </c>
      <c r="G21" s="223" t="s">
        <v>57</v>
      </c>
      <c r="H21" s="220">
        <v>14</v>
      </c>
      <c r="I21" s="221">
        <v>22520</v>
      </c>
      <c r="J21" s="260">
        <v>103.75743</v>
      </c>
      <c r="K21" s="260">
        <v>97.23569</v>
      </c>
      <c r="L21" s="260">
        <v>87.57526</v>
      </c>
    </row>
    <row r="22" spans="1:12" ht="16.5" customHeight="1">
      <c r="A22" s="221">
        <v>22527</v>
      </c>
      <c r="B22" s="260">
        <v>382.388</v>
      </c>
      <c r="C22" s="261">
        <v>8.317</v>
      </c>
      <c r="D22" s="217">
        <v>4.902</v>
      </c>
      <c r="E22" s="218">
        <f t="shared" si="2"/>
        <v>37.48377666666667</v>
      </c>
      <c r="F22" s="218">
        <f t="shared" si="3"/>
        <v>183.74547322000004</v>
      </c>
      <c r="G22" s="223" t="s">
        <v>58</v>
      </c>
      <c r="H22" s="220">
        <v>15</v>
      </c>
      <c r="I22" s="221">
        <v>22527</v>
      </c>
      <c r="J22" s="260">
        <v>31.23961</v>
      </c>
      <c r="K22" s="260">
        <v>39.80868</v>
      </c>
      <c r="L22" s="260">
        <v>41.40304</v>
      </c>
    </row>
    <row r="23" spans="1:12" ht="16.5" customHeight="1">
      <c r="A23" s="221">
        <v>22542</v>
      </c>
      <c r="B23" s="260">
        <v>384.603</v>
      </c>
      <c r="C23" s="260">
        <v>156.726</v>
      </c>
      <c r="D23" s="217">
        <v>5.902</v>
      </c>
      <c r="E23" s="218">
        <f t="shared" si="2"/>
        <v>1823.9402200000002</v>
      </c>
      <c r="F23" s="218">
        <f t="shared" si="3"/>
        <v>10764.895178440001</v>
      </c>
      <c r="G23" s="223" t="s">
        <v>59</v>
      </c>
      <c r="H23" s="220">
        <v>16</v>
      </c>
      <c r="I23" s="221">
        <v>22542</v>
      </c>
      <c r="J23" s="260">
        <v>1831.62947</v>
      </c>
      <c r="K23" s="260">
        <v>1799.32289</v>
      </c>
      <c r="L23" s="260">
        <v>1840.8683</v>
      </c>
    </row>
    <row r="24" spans="1:12" ht="16.5" customHeight="1">
      <c r="A24" s="221">
        <v>22542</v>
      </c>
      <c r="B24" s="260">
        <v>385.023</v>
      </c>
      <c r="C24" s="260">
        <v>186.015</v>
      </c>
      <c r="D24" s="217">
        <v>6.902</v>
      </c>
      <c r="E24" s="218">
        <f t="shared" si="2"/>
        <v>1801.0453466666668</v>
      </c>
      <c r="F24" s="218">
        <f t="shared" si="3"/>
        <v>12430.814982693335</v>
      </c>
      <c r="G24" s="223" t="s">
        <v>60</v>
      </c>
      <c r="H24" s="220">
        <v>17</v>
      </c>
      <c r="I24" s="221">
        <v>22542</v>
      </c>
      <c r="J24" s="260">
        <v>1794.63193</v>
      </c>
      <c r="K24" s="260">
        <v>1831.49721</v>
      </c>
      <c r="L24" s="260">
        <v>1777.0069</v>
      </c>
    </row>
    <row r="25" spans="1:12" ht="16.5" customHeight="1">
      <c r="A25" s="221">
        <v>22557</v>
      </c>
      <c r="B25" s="260">
        <v>384.253</v>
      </c>
      <c r="C25" s="260">
        <v>90.471</v>
      </c>
      <c r="D25" s="217">
        <v>7.902</v>
      </c>
      <c r="E25" s="218">
        <f t="shared" si="2"/>
        <v>647.5198866666667</v>
      </c>
      <c r="F25" s="218">
        <f t="shared" si="3"/>
        <v>5116.702144440001</v>
      </c>
      <c r="G25" s="223" t="s">
        <v>61</v>
      </c>
      <c r="H25" s="220">
        <v>18</v>
      </c>
      <c r="I25" s="221">
        <v>22557</v>
      </c>
      <c r="J25" s="260">
        <v>611.27118</v>
      </c>
      <c r="K25" s="260">
        <v>657.08974</v>
      </c>
      <c r="L25" s="260">
        <v>674.19874</v>
      </c>
    </row>
    <row r="26" spans="1:12" ht="16.5" customHeight="1">
      <c r="A26" s="221">
        <v>22565</v>
      </c>
      <c r="B26" s="260">
        <v>382.843</v>
      </c>
      <c r="C26" s="260">
        <v>16.139</v>
      </c>
      <c r="D26" s="217">
        <v>8.902</v>
      </c>
      <c r="E26" s="218">
        <f t="shared" si="2"/>
        <v>265.40606333333335</v>
      </c>
      <c r="F26" s="218">
        <f t="shared" si="3"/>
        <v>2362.6447757933333</v>
      </c>
      <c r="G26" s="223" t="s">
        <v>62</v>
      </c>
      <c r="H26" s="220">
        <v>19</v>
      </c>
      <c r="I26" s="221">
        <v>22565</v>
      </c>
      <c r="J26" s="260">
        <v>249.90109</v>
      </c>
      <c r="K26" s="260">
        <v>262.32474</v>
      </c>
      <c r="L26" s="260">
        <v>283.99236</v>
      </c>
    </row>
    <row r="27" spans="1:12" ht="16.5" customHeight="1">
      <c r="A27" s="221">
        <v>22570</v>
      </c>
      <c r="B27" s="260">
        <v>382.353</v>
      </c>
      <c r="C27" s="260">
        <v>7.176</v>
      </c>
      <c r="D27" s="217">
        <v>9.902</v>
      </c>
      <c r="E27" s="218">
        <f t="shared" si="2"/>
        <v>49.48358666666667</v>
      </c>
      <c r="F27" s="218">
        <f t="shared" si="3"/>
        <v>489.9864751733333</v>
      </c>
      <c r="G27" s="223" t="s">
        <v>63</v>
      </c>
      <c r="H27" s="220">
        <v>20</v>
      </c>
      <c r="I27" s="221">
        <v>22570</v>
      </c>
      <c r="J27" s="260">
        <v>47.47226</v>
      </c>
      <c r="K27" s="260">
        <v>51.95889</v>
      </c>
      <c r="L27" s="260">
        <v>49.01961</v>
      </c>
    </row>
    <row r="28" spans="1:12" ht="16.5" customHeight="1">
      <c r="A28" s="221">
        <v>22591</v>
      </c>
      <c r="B28" s="260">
        <v>382.263</v>
      </c>
      <c r="C28" s="260">
        <v>5.906</v>
      </c>
      <c r="D28" s="217">
        <v>10.902</v>
      </c>
      <c r="E28" s="218">
        <f t="shared" si="2"/>
        <v>31.13858</v>
      </c>
      <c r="F28" s="218">
        <f t="shared" si="3"/>
        <v>339.47279915999997</v>
      </c>
      <c r="G28" s="223" t="s">
        <v>64</v>
      </c>
      <c r="H28" s="220">
        <v>21</v>
      </c>
      <c r="I28" s="221">
        <v>22591</v>
      </c>
      <c r="J28" s="260">
        <v>29.11295</v>
      </c>
      <c r="K28" s="260">
        <v>27.49159</v>
      </c>
      <c r="L28" s="260">
        <v>36.8112</v>
      </c>
    </row>
    <row r="29" spans="1:12" ht="16.5" customHeight="1">
      <c r="A29" s="221">
        <v>22598</v>
      </c>
      <c r="B29" s="260">
        <v>382.433</v>
      </c>
      <c r="C29" s="260">
        <v>7.504</v>
      </c>
      <c r="D29" s="217">
        <v>11.902</v>
      </c>
      <c r="E29" s="218">
        <f t="shared" si="2"/>
        <v>67.32001666666666</v>
      </c>
      <c r="F29" s="218">
        <f t="shared" si="3"/>
        <v>801.2428383666665</v>
      </c>
      <c r="G29" s="223" t="s">
        <v>66</v>
      </c>
      <c r="H29" s="220">
        <v>22</v>
      </c>
      <c r="I29" s="221">
        <v>22598</v>
      </c>
      <c r="J29" s="260">
        <v>66.38451</v>
      </c>
      <c r="K29" s="260">
        <v>72.75555</v>
      </c>
      <c r="L29" s="260">
        <v>62.81999</v>
      </c>
    </row>
    <row r="30" spans="1:12" ht="16.5" customHeight="1">
      <c r="A30" s="221">
        <v>33561</v>
      </c>
      <c r="B30" s="260">
        <v>382.133</v>
      </c>
      <c r="C30" s="260">
        <v>4.473</v>
      </c>
      <c r="D30" s="217">
        <v>12.902</v>
      </c>
      <c r="E30" s="218">
        <f aca="true" t="shared" si="4" ref="E30:E36">SUM(J30:L30)/3</f>
        <v>42.76606666666667</v>
      </c>
      <c r="F30" s="218">
        <f aca="true" t="shared" si="5" ref="F30:F36">E30*D30</f>
        <v>551.7677921333333</v>
      </c>
      <c r="G30" s="223" t="s">
        <v>80</v>
      </c>
      <c r="H30" s="220">
        <v>23</v>
      </c>
      <c r="I30" s="221">
        <v>33561</v>
      </c>
      <c r="J30" s="260">
        <v>45.83652</v>
      </c>
      <c r="K30" s="260">
        <v>35.57464</v>
      </c>
      <c r="L30" s="260">
        <v>46.88704</v>
      </c>
    </row>
    <row r="31" spans="1:12" ht="16.5" customHeight="1">
      <c r="A31" s="221">
        <v>22618</v>
      </c>
      <c r="B31" s="260">
        <v>381.963</v>
      </c>
      <c r="C31" s="260">
        <v>1.201</v>
      </c>
      <c r="D31" s="217">
        <v>13.902</v>
      </c>
      <c r="E31" s="218">
        <f t="shared" si="4"/>
        <v>12.383426666666665</v>
      </c>
      <c r="F31" s="218">
        <f t="shared" si="5"/>
        <v>172.15439751999997</v>
      </c>
      <c r="G31" s="223" t="s">
        <v>68</v>
      </c>
      <c r="H31" s="220">
        <v>24</v>
      </c>
      <c r="I31" s="221">
        <v>22618</v>
      </c>
      <c r="J31" s="260">
        <v>1.33663</v>
      </c>
      <c r="K31" s="260">
        <v>5.41677</v>
      </c>
      <c r="L31" s="260">
        <v>30.39688</v>
      </c>
    </row>
    <row r="32" spans="1:12" ht="16.5" customHeight="1">
      <c r="A32" s="221">
        <v>22626</v>
      </c>
      <c r="B32" s="260">
        <v>381.923</v>
      </c>
      <c r="C32" s="260">
        <v>0.812</v>
      </c>
      <c r="D32" s="217">
        <v>14.902</v>
      </c>
      <c r="E32" s="218">
        <f t="shared" si="4"/>
        <v>11.234790000000002</v>
      </c>
      <c r="F32" s="218">
        <f t="shared" si="5"/>
        <v>167.42084058000003</v>
      </c>
      <c r="G32" s="223" t="s">
        <v>69</v>
      </c>
      <c r="H32" s="220">
        <v>25</v>
      </c>
      <c r="I32" s="221">
        <v>22626</v>
      </c>
      <c r="J32" s="260">
        <v>10.85398</v>
      </c>
      <c r="K32" s="260">
        <v>21.7246</v>
      </c>
      <c r="L32" s="260">
        <v>1.12579</v>
      </c>
    </row>
    <row r="33" spans="1:12" ht="16.5" customHeight="1">
      <c r="A33" s="221">
        <v>22634</v>
      </c>
      <c r="B33" s="260">
        <v>381.933</v>
      </c>
      <c r="C33" s="260">
        <v>1.238</v>
      </c>
      <c r="D33" s="217">
        <v>15.902</v>
      </c>
      <c r="E33" s="218">
        <f t="shared" si="4"/>
        <v>24.87421</v>
      </c>
      <c r="F33" s="218">
        <f t="shared" si="5"/>
        <v>395.54968742</v>
      </c>
      <c r="G33" s="223" t="s">
        <v>70</v>
      </c>
      <c r="H33" s="220">
        <v>26</v>
      </c>
      <c r="I33" s="221">
        <v>22634</v>
      </c>
      <c r="J33" s="270">
        <v>20.80952</v>
      </c>
      <c r="K33" s="270">
        <v>14.97688</v>
      </c>
      <c r="L33" s="270">
        <v>38.83623</v>
      </c>
    </row>
    <row r="34" spans="1:12" ht="16.5" customHeight="1">
      <c r="A34" s="221">
        <v>22650</v>
      </c>
      <c r="B34" s="260">
        <v>381.953</v>
      </c>
      <c r="C34" s="260">
        <v>1.856</v>
      </c>
      <c r="D34" s="217">
        <v>16.902</v>
      </c>
      <c r="E34" s="218">
        <f t="shared" si="4"/>
        <v>37.549036666666666</v>
      </c>
      <c r="F34" s="218">
        <f t="shared" si="5"/>
        <v>634.65381774</v>
      </c>
      <c r="G34" s="223" t="s">
        <v>71</v>
      </c>
      <c r="H34" s="220">
        <v>27</v>
      </c>
      <c r="I34" s="221">
        <v>22650</v>
      </c>
      <c r="J34" s="270">
        <v>32.87093</v>
      </c>
      <c r="K34" s="270">
        <v>49.78449</v>
      </c>
      <c r="L34" s="270">
        <v>29.99169</v>
      </c>
    </row>
    <row r="35" spans="1:12" ht="16.5" customHeight="1">
      <c r="A35" s="221">
        <v>22661</v>
      </c>
      <c r="B35" s="260">
        <v>381.963</v>
      </c>
      <c r="C35" s="260">
        <v>2.252</v>
      </c>
      <c r="D35" s="217">
        <v>17.902</v>
      </c>
      <c r="E35" s="218">
        <f t="shared" si="4"/>
        <v>20.428933333333333</v>
      </c>
      <c r="F35" s="218">
        <f t="shared" si="5"/>
        <v>365.71876453333334</v>
      </c>
      <c r="G35" s="223" t="s">
        <v>72</v>
      </c>
      <c r="H35" s="220">
        <v>28</v>
      </c>
      <c r="I35" s="221">
        <v>22661</v>
      </c>
      <c r="J35" s="281">
        <v>21.41386</v>
      </c>
      <c r="K35" s="281">
        <v>21.87088</v>
      </c>
      <c r="L35" s="281">
        <v>18.00206</v>
      </c>
    </row>
    <row r="36" spans="1:12" ht="16.5" customHeight="1">
      <c r="A36" s="221">
        <v>22670</v>
      </c>
      <c r="B36" s="260">
        <v>381.803</v>
      </c>
      <c r="C36" s="260">
        <v>0.05</v>
      </c>
      <c r="D36" s="217">
        <v>18.902</v>
      </c>
      <c r="E36" s="218">
        <f t="shared" si="4"/>
        <v>32.64853333333333</v>
      </c>
      <c r="F36" s="218">
        <f t="shared" si="5"/>
        <v>617.1225770666667</v>
      </c>
      <c r="G36" s="223" t="s">
        <v>73</v>
      </c>
      <c r="H36" s="220">
        <v>29</v>
      </c>
      <c r="I36" s="221">
        <v>22670</v>
      </c>
      <c r="J36" s="281">
        <v>16.82888</v>
      </c>
      <c r="K36" s="281">
        <v>42.80141</v>
      </c>
      <c r="L36" s="281">
        <v>38.31531</v>
      </c>
    </row>
    <row r="37" spans="1:12" ht="16.5" customHeight="1">
      <c r="A37" s="221"/>
      <c r="B37" s="279"/>
      <c r="C37" s="279"/>
      <c r="D37" s="217"/>
      <c r="E37" s="218"/>
      <c r="F37" s="218"/>
      <c r="G37" s="223"/>
      <c r="H37" s="220"/>
      <c r="I37" s="221"/>
      <c r="J37" s="281"/>
      <c r="K37" s="281"/>
      <c r="L37" s="281"/>
    </row>
    <row r="38" spans="1:12" ht="16.5" customHeight="1">
      <c r="A38" s="221"/>
      <c r="B38" s="279"/>
      <c r="C38" s="279"/>
      <c r="D38" s="217"/>
      <c r="E38" s="218" t="s">
        <v>131</v>
      </c>
      <c r="F38" s="218"/>
      <c r="G38" s="223"/>
      <c r="H38" s="220"/>
      <c r="I38" s="221"/>
      <c r="J38" s="281"/>
      <c r="K38" s="281"/>
      <c r="L38" s="281"/>
    </row>
    <row r="39" spans="1:12" ht="16.5" customHeight="1">
      <c r="A39" s="221"/>
      <c r="B39" s="279"/>
      <c r="C39" s="279"/>
      <c r="D39" s="217"/>
      <c r="E39" s="218"/>
      <c r="F39" s="218"/>
      <c r="G39" s="223"/>
      <c r="H39" s="220"/>
      <c r="I39" s="221"/>
      <c r="J39" s="281"/>
      <c r="K39" s="281"/>
      <c r="L39" s="281"/>
    </row>
    <row r="40" spans="1:12" ht="16.5" customHeight="1">
      <c r="A40" s="286"/>
      <c r="B40" s="280"/>
      <c r="C40" s="280"/>
      <c r="D40" s="284"/>
      <c r="E40" s="285"/>
      <c r="F40" s="285"/>
      <c r="G40" s="282"/>
      <c r="H40" s="288"/>
      <c r="I40" s="283"/>
      <c r="J40" s="287"/>
      <c r="K40" s="287"/>
      <c r="L40" s="287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7:G37"/>
  <sheetViews>
    <sheetView zoomScalePageLayoutView="0" workbookViewId="0" topLeftCell="A19">
      <selection activeCell="N9" sqref="N9"/>
    </sheetView>
  </sheetViews>
  <sheetFormatPr defaultColWidth="9.140625" defaultRowHeight="23.25"/>
  <cols>
    <col min="1" max="9" width="9.7109375" style="47" customWidth="1"/>
    <col min="10" max="16384" width="9.140625" style="47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48" t="s">
        <v>39</v>
      </c>
      <c r="E17" s="49">
        <v>36</v>
      </c>
      <c r="F17" s="50" t="s">
        <v>22</v>
      </c>
    </row>
    <row r="18" spans="2:7" ht="27.75" customHeight="1">
      <c r="B18" s="54"/>
      <c r="C18" s="55" t="s">
        <v>39</v>
      </c>
      <c r="D18" s="56">
        <v>29</v>
      </c>
      <c r="E18" s="57" t="s">
        <v>22</v>
      </c>
      <c r="F18" s="54"/>
      <c r="G18" s="54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48" t="s">
        <v>40</v>
      </c>
      <c r="E34" s="49">
        <v>206</v>
      </c>
      <c r="F34" s="50" t="s">
        <v>22</v>
      </c>
    </row>
    <row r="37" spans="3:7" ht="23.25">
      <c r="C37" s="54"/>
      <c r="D37" s="55" t="s">
        <v>39</v>
      </c>
      <c r="E37" s="56">
        <v>268</v>
      </c>
      <c r="F37" s="57" t="s">
        <v>22</v>
      </c>
      <c r="G37" s="54"/>
    </row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T22" sqref="T22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421875" style="53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234">
        <v>43191</v>
      </c>
      <c r="B1" s="51">
        <v>37712</v>
      </c>
      <c r="C1"/>
      <c r="D1" s="52">
        <v>381.553</v>
      </c>
      <c r="F1" s="54">
        <v>381.903</v>
      </c>
    </row>
    <row r="2" spans="1:4" ht="22.5" customHeight="1">
      <c r="A2" s="234">
        <v>43192</v>
      </c>
      <c r="B2" s="51">
        <v>37713</v>
      </c>
      <c r="C2"/>
      <c r="D2" s="52">
        <v>381.553</v>
      </c>
    </row>
    <row r="3" spans="1:4" ht="22.5" customHeight="1">
      <c r="A3" s="234">
        <v>43193</v>
      </c>
      <c r="B3" s="51">
        <v>37714</v>
      </c>
      <c r="C3"/>
      <c r="D3" s="52">
        <v>381.553</v>
      </c>
    </row>
    <row r="4" spans="1:5" ht="22.5" customHeight="1">
      <c r="A4" s="234">
        <v>43194</v>
      </c>
      <c r="B4" s="51">
        <v>37715</v>
      </c>
      <c r="C4"/>
      <c r="D4" s="52">
        <v>381.553</v>
      </c>
      <c r="E4" s="53">
        <v>381.553</v>
      </c>
    </row>
    <row r="5" spans="1:4" ht="22.5" customHeight="1">
      <c r="A5" s="234">
        <v>43195</v>
      </c>
      <c r="B5" s="51">
        <v>37716</v>
      </c>
      <c r="C5"/>
      <c r="D5" s="52">
        <v>381.553</v>
      </c>
    </row>
    <row r="6" spans="1:4" ht="22.5" customHeight="1">
      <c r="A6" s="234">
        <v>43196</v>
      </c>
      <c r="B6" s="51">
        <v>37717</v>
      </c>
      <c r="C6"/>
      <c r="D6" s="52">
        <v>381.553</v>
      </c>
    </row>
    <row r="7" spans="1:4" ht="22.5" customHeight="1">
      <c r="A7" s="234">
        <v>43197</v>
      </c>
      <c r="B7" s="51">
        <v>37718</v>
      </c>
      <c r="C7"/>
      <c r="D7" s="52">
        <v>381.553</v>
      </c>
    </row>
    <row r="8" spans="1:4" ht="22.5" customHeight="1">
      <c r="A8" s="234">
        <v>43198</v>
      </c>
      <c r="B8" s="51">
        <v>37719</v>
      </c>
      <c r="C8"/>
      <c r="D8" s="52">
        <v>381.553</v>
      </c>
    </row>
    <row r="9" spans="1:4" ht="22.5" customHeight="1">
      <c r="A9" s="234">
        <v>43199</v>
      </c>
      <c r="B9" s="51">
        <v>37720</v>
      </c>
      <c r="C9"/>
      <c r="D9" s="52">
        <v>381.553</v>
      </c>
    </row>
    <row r="10" spans="1:4" ht="22.5" customHeight="1">
      <c r="A10" s="234">
        <v>43200</v>
      </c>
      <c r="B10" s="51">
        <v>37721</v>
      </c>
      <c r="C10"/>
      <c r="D10" s="52">
        <v>381.553</v>
      </c>
    </row>
    <row r="11" spans="1:5" ht="22.5" customHeight="1">
      <c r="A11" s="234">
        <v>43201</v>
      </c>
      <c r="B11" s="51">
        <v>37722</v>
      </c>
      <c r="C11"/>
      <c r="D11" s="52">
        <v>381.553</v>
      </c>
      <c r="E11" s="63"/>
    </row>
    <row r="12" spans="1:4" ht="22.5" customHeight="1">
      <c r="A12" s="234">
        <v>43202</v>
      </c>
      <c r="B12" s="51">
        <v>37723</v>
      </c>
      <c r="C12"/>
      <c r="D12" s="52">
        <v>381.553</v>
      </c>
    </row>
    <row r="13" spans="1:4" ht="22.5" customHeight="1">
      <c r="A13" s="234">
        <v>43203</v>
      </c>
      <c r="B13" s="51">
        <v>37724</v>
      </c>
      <c r="C13"/>
      <c r="D13" s="52">
        <v>381.553</v>
      </c>
    </row>
    <row r="14" spans="1:4" ht="22.5" customHeight="1">
      <c r="A14" s="234">
        <v>43204</v>
      </c>
      <c r="B14" s="51">
        <v>37725</v>
      </c>
      <c r="C14"/>
      <c r="D14" s="52">
        <v>381.553</v>
      </c>
    </row>
    <row r="15" spans="1:4" ht="22.5" customHeight="1">
      <c r="A15" s="234">
        <v>43205</v>
      </c>
      <c r="B15" s="51">
        <v>37726</v>
      </c>
      <c r="C15"/>
      <c r="D15" s="52">
        <v>381.553</v>
      </c>
    </row>
    <row r="16" spans="1:4" ht="22.5" customHeight="1">
      <c r="A16" s="234">
        <v>43206</v>
      </c>
      <c r="B16" s="51">
        <v>37727</v>
      </c>
      <c r="C16"/>
      <c r="D16" s="52">
        <v>381.553</v>
      </c>
    </row>
    <row r="17" spans="1:12" ht="22.5" customHeight="1">
      <c r="A17" s="234">
        <v>43207</v>
      </c>
      <c r="B17" s="51">
        <v>37728</v>
      </c>
      <c r="C17"/>
      <c r="D17" s="52">
        <v>381.553</v>
      </c>
      <c r="J17" s="55" t="s">
        <v>39</v>
      </c>
      <c r="K17" s="56">
        <v>29</v>
      </c>
      <c r="L17" s="57" t="s">
        <v>22</v>
      </c>
    </row>
    <row r="18" spans="1:4" ht="22.5" customHeight="1">
      <c r="A18" s="234">
        <v>43208</v>
      </c>
      <c r="B18" s="51">
        <v>37729</v>
      </c>
      <c r="C18"/>
      <c r="D18" s="52">
        <v>381.683</v>
      </c>
    </row>
    <row r="19" spans="1:5" ht="22.5" customHeight="1">
      <c r="A19" s="234">
        <v>43209</v>
      </c>
      <c r="B19" s="51">
        <v>37730</v>
      </c>
      <c r="C19"/>
      <c r="D19" s="52">
        <v>381.993</v>
      </c>
      <c r="E19" s="53">
        <v>381.993</v>
      </c>
    </row>
    <row r="20" spans="1:4" ht="22.5" customHeight="1">
      <c r="A20" s="234">
        <v>43210</v>
      </c>
      <c r="B20" s="51">
        <v>37731</v>
      </c>
      <c r="C20"/>
      <c r="D20" s="52">
        <v>381.87300000000005</v>
      </c>
    </row>
    <row r="21" spans="1:4" ht="22.5" customHeight="1">
      <c r="A21" s="234">
        <v>43211</v>
      </c>
      <c r="B21" s="51">
        <v>37732</v>
      </c>
      <c r="C21"/>
      <c r="D21" s="52">
        <v>381.723</v>
      </c>
    </row>
    <row r="22" spans="1:4" ht="22.5" customHeight="1">
      <c r="A22" s="234">
        <v>43212</v>
      </c>
      <c r="B22" s="51">
        <v>37733</v>
      </c>
      <c r="C22"/>
      <c r="D22" s="52">
        <v>381.62300000000005</v>
      </c>
    </row>
    <row r="23" spans="1:4" ht="22.5" customHeight="1">
      <c r="A23" s="234">
        <v>43213</v>
      </c>
      <c r="B23" s="51">
        <v>37734</v>
      </c>
      <c r="C23"/>
      <c r="D23" s="52">
        <v>381.56300000000005</v>
      </c>
    </row>
    <row r="24" spans="1:4" ht="22.5" customHeight="1">
      <c r="A24" s="234">
        <v>43214</v>
      </c>
      <c r="B24" s="51">
        <v>37735</v>
      </c>
      <c r="C24"/>
      <c r="D24" s="52">
        <v>381.56300000000005</v>
      </c>
    </row>
    <row r="25" spans="1:4" ht="22.5" customHeight="1">
      <c r="A25" s="234">
        <v>43215</v>
      </c>
      <c r="B25" s="51">
        <v>37736</v>
      </c>
      <c r="C25"/>
      <c r="D25" s="52">
        <v>381.553</v>
      </c>
    </row>
    <row r="26" spans="1:4" ht="22.5" customHeight="1">
      <c r="A26" s="234">
        <v>43216</v>
      </c>
      <c r="B26" s="51">
        <v>37737</v>
      </c>
      <c r="C26"/>
      <c r="D26" s="52">
        <v>381.553</v>
      </c>
    </row>
    <row r="27" spans="1:19" ht="22.5" customHeight="1">
      <c r="A27" s="234">
        <v>43217</v>
      </c>
      <c r="B27" s="51">
        <v>37738</v>
      </c>
      <c r="C27"/>
      <c r="D27" s="52">
        <v>381.553</v>
      </c>
      <c r="G27" s="59"/>
      <c r="L27" s="59"/>
      <c r="M27" s="59"/>
      <c r="N27" s="59"/>
      <c r="O27" s="59"/>
      <c r="P27" s="59"/>
      <c r="R27" s="59"/>
      <c r="S27" s="59"/>
    </row>
    <row r="28" spans="1:19" s="59" customFormat="1" ht="22.5" customHeight="1">
      <c r="A28" s="234">
        <v>43218</v>
      </c>
      <c r="B28" s="51">
        <v>37739</v>
      </c>
      <c r="C28"/>
      <c r="D28" s="52">
        <v>381.62300000000005</v>
      </c>
      <c r="E28" s="6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234">
        <v>43219</v>
      </c>
      <c r="B29" s="51">
        <v>37740</v>
      </c>
      <c r="C29"/>
      <c r="D29" s="52">
        <v>381.653</v>
      </c>
    </row>
    <row r="30" spans="1:4" ht="22.5" customHeight="1">
      <c r="A30" s="234">
        <v>43220</v>
      </c>
      <c r="B30" s="51">
        <v>37741</v>
      </c>
      <c r="C30"/>
      <c r="D30" s="52">
        <v>381.653</v>
      </c>
    </row>
    <row r="31" spans="1:4" ht="22.5" customHeight="1">
      <c r="A31" s="234">
        <v>43221</v>
      </c>
      <c r="B31" s="51">
        <v>37742</v>
      </c>
      <c r="C31"/>
      <c r="D31" s="52">
        <v>381.81300000000005</v>
      </c>
    </row>
    <row r="32" spans="1:5" ht="22.5" customHeight="1">
      <c r="A32" s="234">
        <v>43222</v>
      </c>
      <c r="B32" s="51">
        <v>37743</v>
      </c>
      <c r="C32"/>
      <c r="D32" s="52">
        <v>382.923</v>
      </c>
      <c r="E32" s="53">
        <v>382.923</v>
      </c>
    </row>
    <row r="33" spans="1:4" ht="22.5" customHeight="1">
      <c r="A33" s="234">
        <v>43223</v>
      </c>
      <c r="B33" s="51">
        <v>37744</v>
      </c>
      <c r="C33"/>
      <c r="D33" s="52">
        <v>383.173</v>
      </c>
    </row>
    <row r="34" spans="1:13" ht="21" customHeight="1">
      <c r="A34" s="234">
        <v>43224</v>
      </c>
      <c r="B34" s="51">
        <v>37745</v>
      </c>
      <c r="C34"/>
      <c r="D34" s="52">
        <v>382.63300000000004</v>
      </c>
      <c r="J34" s="48" t="s">
        <v>41</v>
      </c>
      <c r="K34" s="319">
        <f>+COUNT(DATA!B9:B223)</f>
        <v>214</v>
      </c>
      <c r="L34" s="319"/>
      <c r="M34" s="50" t="s">
        <v>22</v>
      </c>
    </row>
    <row r="35" spans="1:4" ht="21" customHeight="1">
      <c r="A35" s="234">
        <v>43225</v>
      </c>
      <c r="B35" s="51">
        <v>37746</v>
      </c>
      <c r="C35"/>
      <c r="D35" s="52">
        <v>382.423</v>
      </c>
    </row>
    <row r="36" spans="1:4" ht="21" customHeight="1">
      <c r="A36" s="234">
        <v>43226</v>
      </c>
      <c r="B36" s="51">
        <v>37747</v>
      </c>
      <c r="C36"/>
      <c r="D36" s="52">
        <v>382.413</v>
      </c>
    </row>
    <row r="37" spans="1:4" ht="21" customHeight="1">
      <c r="A37" s="234">
        <v>43227</v>
      </c>
      <c r="B37" s="51">
        <v>37748</v>
      </c>
      <c r="C37"/>
      <c r="D37" s="52">
        <v>382.273</v>
      </c>
    </row>
    <row r="38" spans="1:13" ht="21" customHeight="1">
      <c r="A38" s="234">
        <v>43228</v>
      </c>
      <c r="B38" s="51">
        <v>37749</v>
      </c>
      <c r="C38"/>
      <c r="D38" s="52">
        <v>382.153</v>
      </c>
      <c r="E38" s="58"/>
      <c r="K38" s="55" t="s">
        <v>39</v>
      </c>
      <c r="L38" s="56">
        <v>29</v>
      </c>
      <c r="M38" s="57" t="s">
        <v>22</v>
      </c>
    </row>
    <row r="39" spans="1:4" ht="23.25">
      <c r="A39" s="234">
        <v>43229</v>
      </c>
      <c r="B39" s="51">
        <v>37750</v>
      </c>
      <c r="C39"/>
      <c r="D39" s="52">
        <v>382.12300000000005</v>
      </c>
    </row>
    <row r="40" spans="1:4" ht="23.25">
      <c r="A40" s="234">
        <v>43230</v>
      </c>
      <c r="B40" s="51">
        <v>37751</v>
      </c>
      <c r="C40"/>
      <c r="D40" s="52">
        <v>382.023</v>
      </c>
    </row>
    <row r="41" spans="1:4" ht="23.25">
      <c r="A41" s="234">
        <v>43231</v>
      </c>
      <c r="B41" s="51">
        <v>37752</v>
      </c>
      <c r="C41"/>
      <c r="D41" s="52">
        <v>383.50300000000004</v>
      </c>
    </row>
    <row r="42" spans="1:4" ht="23.25">
      <c r="A42" s="234">
        <v>43232</v>
      </c>
      <c r="B42" s="51">
        <v>37753</v>
      </c>
      <c r="C42"/>
      <c r="D42" s="52">
        <v>382.433</v>
      </c>
    </row>
    <row r="43" spans="1:10" ht="23.25">
      <c r="A43" s="234">
        <v>43233</v>
      </c>
      <c r="B43" s="51">
        <v>37754</v>
      </c>
      <c r="C43"/>
      <c r="D43" s="52">
        <v>382.363</v>
      </c>
      <c r="I43" s="112"/>
      <c r="J43" s="113"/>
    </row>
    <row r="44" spans="1:10" ht="23.25">
      <c r="A44" s="234">
        <v>43234</v>
      </c>
      <c r="B44" s="51">
        <v>37755</v>
      </c>
      <c r="C44"/>
      <c r="D44" s="52">
        <v>382.31300000000005</v>
      </c>
      <c r="I44" s="112"/>
      <c r="J44" s="113"/>
    </row>
    <row r="45" spans="1:10" ht="23.25">
      <c r="A45" s="234">
        <v>43235</v>
      </c>
      <c r="B45" s="51">
        <v>37756</v>
      </c>
      <c r="C45"/>
      <c r="D45" s="52">
        <v>382.183</v>
      </c>
      <c r="I45" s="112"/>
      <c r="J45" s="113"/>
    </row>
    <row r="46" spans="1:10" ht="23.25">
      <c r="A46" s="234">
        <v>43236</v>
      </c>
      <c r="B46" s="51">
        <v>37757</v>
      </c>
      <c r="C46"/>
      <c r="D46" s="52">
        <v>382.083</v>
      </c>
      <c r="E46" s="53">
        <v>382.033</v>
      </c>
      <c r="I46" s="112"/>
      <c r="J46" s="113"/>
    </row>
    <row r="47" spans="1:10" ht="23.25">
      <c r="A47" s="234">
        <v>43237</v>
      </c>
      <c r="B47" s="51">
        <v>37758</v>
      </c>
      <c r="C47"/>
      <c r="D47" s="52">
        <v>382.023</v>
      </c>
      <c r="I47" s="112"/>
      <c r="J47" s="113"/>
    </row>
    <row r="48" spans="1:10" ht="23.25">
      <c r="A48" s="234">
        <v>43238</v>
      </c>
      <c r="B48" s="51">
        <v>37759</v>
      </c>
      <c r="C48"/>
      <c r="D48" s="52">
        <v>382.653</v>
      </c>
      <c r="I48" s="114"/>
      <c r="J48" s="115"/>
    </row>
    <row r="49" spans="1:10" ht="23.25">
      <c r="A49" s="234">
        <v>43239</v>
      </c>
      <c r="B49" s="51">
        <v>37760</v>
      </c>
      <c r="C49"/>
      <c r="D49" s="52">
        <v>382.353</v>
      </c>
      <c r="I49" s="114"/>
      <c r="J49" s="115"/>
    </row>
    <row r="50" spans="1:10" ht="23.25">
      <c r="A50" s="234">
        <v>43240</v>
      </c>
      <c r="B50" s="51">
        <v>37761</v>
      </c>
      <c r="C50"/>
      <c r="D50" s="52">
        <v>382.13300000000004</v>
      </c>
      <c r="I50" s="114"/>
      <c r="J50" s="115"/>
    </row>
    <row r="51" spans="1:10" ht="23.25">
      <c r="A51" s="234">
        <v>43241</v>
      </c>
      <c r="B51" s="51">
        <v>37762</v>
      </c>
      <c r="C51"/>
      <c r="D51" s="52">
        <v>382.07300000000004</v>
      </c>
      <c r="E51" s="53">
        <v>382.003</v>
      </c>
      <c r="I51" s="114"/>
      <c r="J51" s="115"/>
    </row>
    <row r="52" spans="1:4" ht="23.25">
      <c r="A52" s="234">
        <v>43242</v>
      </c>
      <c r="B52" s="51">
        <v>37763</v>
      </c>
      <c r="C52"/>
      <c r="D52" s="52">
        <v>382.00300000000004</v>
      </c>
    </row>
    <row r="53" spans="1:4" ht="23.25">
      <c r="A53" s="234">
        <v>43243</v>
      </c>
      <c r="B53" s="51">
        <v>37764</v>
      </c>
      <c r="C53"/>
      <c r="D53" s="52">
        <v>381.993</v>
      </c>
    </row>
    <row r="54" spans="1:4" ht="23.25">
      <c r="A54" s="234">
        <v>43244</v>
      </c>
      <c r="B54" s="51">
        <v>37765</v>
      </c>
      <c r="C54"/>
      <c r="D54" s="52">
        <v>381.95300000000003</v>
      </c>
    </row>
    <row r="55" spans="1:5" ht="23.25">
      <c r="A55" s="234">
        <v>43245</v>
      </c>
      <c r="B55" s="51">
        <v>37766</v>
      </c>
      <c r="C55"/>
      <c r="D55" s="52">
        <v>382.153</v>
      </c>
      <c r="E55" s="58"/>
    </row>
    <row r="56" spans="1:4" ht="23.25">
      <c r="A56" s="234">
        <v>43246</v>
      </c>
      <c r="B56" s="51">
        <v>37767</v>
      </c>
      <c r="C56"/>
      <c r="D56" s="52">
        <v>382.153</v>
      </c>
    </row>
    <row r="57" spans="1:4" ht="23.25">
      <c r="A57" s="234">
        <v>43247</v>
      </c>
      <c r="B57" s="51">
        <v>37768</v>
      </c>
      <c r="C57"/>
      <c r="D57" s="52">
        <v>382.083</v>
      </c>
    </row>
    <row r="58" spans="1:4" ht="23.25">
      <c r="A58" s="234">
        <v>43248</v>
      </c>
      <c r="B58" s="51">
        <v>37769</v>
      </c>
      <c r="C58"/>
      <c r="D58" s="52">
        <v>382.20300000000003</v>
      </c>
    </row>
    <row r="59" spans="1:4" ht="23.25">
      <c r="A59" s="234">
        <v>43249</v>
      </c>
      <c r="B59" s="51">
        <v>37770</v>
      </c>
      <c r="C59"/>
      <c r="D59" s="52">
        <v>382.303</v>
      </c>
    </row>
    <row r="60" spans="1:4" ht="23.25">
      <c r="A60" s="234">
        <v>43250</v>
      </c>
      <c r="B60" s="51">
        <v>37771</v>
      </c>
      <c r="C60"/>
      <c r="D60" s="52">
        <v>382.37300000000005</v>
      </c>
    </row>
    <row r="61" spans="1:4" ht="23.25">
      <c r="A61" s="234">
        <v>43251</v>
      </c>
      <c r="B61" s="51">
        <v>37772</v>
      </c>
      <c r="C61"/>
      <c r="D61" s="52">
        <v>382.32300000000004</v>
      </c>
    </row>
    <row r="62" spans="1:4" ht="23.25">
      <c r="A62" s="234">
        <v>43252</v>
      </c>
      <c r="B62" s="51">
        <v>37773</v>
      </c>
      <c r="C62"/>
      <c r="D62" s="52">
        <v>382.20300000000003</v>
      </c>
    </row>
    <row r="63" spans="1:4" ht="23.25">
      <c r="A63" s="234">
        <v>43253</v>
      </c>
      <c r="B63" s="51">
        <v>37774</v>
      </c>
      <c r="C63"/>
      <c r="D63" s="52">
        <v>382.103</v>
      </c>
    </row>
    <row r="64" spans="1:4" ht="23.25">
      <c r="A64" s="234">
        <v>43254</v>
      </c>
      <c r="B64" s="51">
        <v>37775</v>
      </c>
      <c r="C64"/>
      <c r="D64" s="52">
        <v>382.033</v>
      </c>
    </row>
    <row r="65" spans="1:5" ht="23.25">
      <c r="A65" s="234">
        <v>43255</v>
      </c>
      <c r="B65" s="51">
        <v>37776</v>
      </c>
      <c r="C65"/>
      <c r="D65" s="52">
        <v>381.993</v>
      </c>
      <c r="E65" s="53">
        <v>381.993</v>
      </c>
    </row>
    <row r="66" spans="1:4" ht="23.25">
      <c r="A66" s="234">
        <v>43256</v>
      </c>
      <c r="B66" s="51">
        <v>37777</v>
      </c>
      <c r="C66"/>
      <c r="D66" s="52">
        <v>381.963</v>
      </c>
    </row>
    <row r="67" spans="1:4" ht="23.25">
      <c r="A67" s="234">
        <v>43257</v>
      </c>
      <c r="B67" s="51">
        <v>37778</v>
      </c>
      <c r="C67"/>
      <c r="D67" s="52">
        <v>381.70300000000003</v>
      </c>
    </row>
    <row r="68" spans="1:4" ht="23.25">
      <c r="A68" s="234">
        <v>43258</v>
      </c>
      <c r="B68" s="51">
        <v>37779</v>
      </c>
      <c r="C68"/>
      <c r="D68" s="52">
        <v>381.70300000000003</v>
      </c>
    </row>
    <row r="69" spans="1:5" ht="24">
      <c r="A69" s="234">
        <v>43259</v>
      </c>
      <c r="B69" s="51">
        <v>37780</v>
      </c>
      <c r="C69"/>
      <c r="D69" s="52">
        <v>381.673</v>
      </c>
      <c r="E69" s="69"/>
    </row>
    <row r="70" spans="1:4" ht="23.25">
      <c r="A70" s="234">
        <v>43260</v>
      </c>
      <c r="B70" s="51">
        <v>37781</v>
      </c>
      <c r="C70"/>
      <c r="D70" s="52">
        <v>381.673</v>
      </c>
    </row>
    <row r="71" spans="1:4" ht="23.25">
      <c r="A71" s="234">
        <v>43261</v>
      </c>
      <c r="B71" s="51">
        <v>37782</v>
      </c>
      <c r="C71"/>
      <c r="D71" s="52">
        <v>381.70300000000003</v>
      </c>
    </row>
    <row r="72" spans="1:4" ht="23.25">
      <c r="A72" s="234">
        <v>43262</v>
      </c>
      <c r="B72" s="51">
        <v>37783</v>
      </c>
      <c r="C72"/>
      <c r="D72" s="52">
        <v>381.773</v>
      </c>
    </row>
    <row r="73" spans="1:5" ht="23.25">
      <c r="A73" s="234">
        <v>43263</v>
      </c>
      <c r="B73" s="51">
        <v>37784</v>
      </c>
      <c r="C73"/>
      <c r="D73" s="52">
        <v>381.783</v>
      </c>
      <c r="E73" s="53">
        <v>381.743</v>
      </c>
    </row>
    <row r="74" spans="1:4" ht="23.25">
      <c r="A74" s="234">
        <v>43264</v>
      </c>
      <c r="B74" s="51">
        <v>37785</v>
      </c>
      <c r="C74"/>
      <c r="D74" s="52">
        <v>381.673</v>
      </c>
    </row>
    <row r="75" spans="1:4" ht="23.25">
      <c r="A75" s="234">
        <v>43265</v>
      </c>
      <c r="B75" s="51">
        <v>37786</v>
      </c>
      <c r="C75"/>
      <c r="D75" s="52">
        <v>381.673</v>
      </c>
    </row>
    <row r="76" spans="1:4" ht="23.25">
      <c r="A76" s="234">
        <v>43266</v>
      </c>
      <c r="B76" s="51">
        <v>37787</v>
      </c>
      <c r="C76"/>
      <c r="D76" s="52">
        <v>381.613</v>
      </c>
    </row>
    <row r="77" spans="1:4" ht="23.25">
      <c r="A77" s="234">
        <v>43267</v>
      </c>
      <c r="B77" s="51">
        <v>37788</v>
      </c>
      <c r="C77"/>
      <c r="D77" s="52">
        <v>381.653</v>
      </c>
    </row>
    <row r="78" spans="1:4" ht="23.25">
      <c r="A78" s="234">
        <v>43268</v>
      </c>
      <c r="B78" s="51">
        <v>37789</v>
      </c>
      <c r="C78"/>
      <c r="D78" s="52">
        <v>381.70300000000003</v>
      </c>
    </row>
    <row r="79" spans="1:5" ht="23.25">
      <c r="A79" s="234">
        <v>43269</v>
      </c>
      <c r="B79" s="51">
        <v>37790</v>
      </c>
      <c r="C79"/>
      <c r="D79" s="52">
        <v>381.983</v>
      </c>
      <c r="E79" s="53">
        <v>381.873</v>
      </c>
    </row>
    <row r="80" spans="1:4" ht="23.25">
      <c r="A80" s="234">
        <v>43270</v>
      </c>
      <c r="B80" s="51">
        <v>37791</v>
      </c>
      <c r="C80"/>
      <c r="D80" s="52">
        <v>382.31300000000005</v>
      </c>
    </row>
    <row r="81" spans="1:4" ht="23.25">
      <c r="A81" s="234">
        <v>43271</v>
      </c>
      <c r="B81" s="51">
        <v>37792</v>
      </c>
      <c r="C81"/>
      <c r="D81" s="52">
        <v>382.553</v>
      </c>
    </row>
    <row r="82" spans="1:4" ht="23.25">
      <c r="A82" s="234">
        <v>43272</v>
      </c>
      <c r="B82" s="51">
        <v>37793</v>
      </c>
      <c r="C82"/>
      <c r="D82" s="52">
        <v>382.103</v>
      </c>
    </row>
    <row r="83" spans="1:4" ht="23.25">
      <c r="A83" s="234">
        <v>43273</v>
      </c>
      <c r="B83" s="51">
        <v>37794</v>
      </c>
      <c r="C83"/>
      <c r="D83" s="52">
        <v>381.95300000000003</v>
      </c>
    </row>
    <row r="84" spans="1:4" ht="23.25">
      <c r="A84" s="234">
        <v>43274</v>
      </c>
      <c r="B84" s="51">
        <v>37795</v>
      </c>
      <c r="C84"/>
      <c r="D84" s="52">
        <v>381.89300000000003</v>
      </c>
    </row>
    <row r="85" spans="1:4" ht="23.25">
      <c r="A85" s="234">
        <v>43275</v>
      </c>
      <c r="B85" s="51">
        <v>37796</v>
      </c>
      <c r="C85"/>
      <c r="D85" s="52">
        <v>381.803</v>
      </c>
    </row>
    <row r="86" spans="1:4" ht="23.25">
      <c r="A86" s="234">
        <v>43276</v>
      </c>
      <c r="B86" s="51">
        <v>37797</v>
      </c>
      <c r="C86"/>
      <c r="D86" s="52">
        <v>381.70300000000003</v>
      </c>
    </row>
    <row r="87" spans="1:5" ht="23.25">
      <c r="A87" s="234">
        <v>43277</v>
      </c>
      <c r="B87" s="51">
        <v>37798</v>
      </c>
      <c r="C87"/>
      <c r="D87" s="52">
        <v>381.70300000000003</v>
      </c>
      <c r="E87" s="58"/>
    </row>
    <row r="88" spans="1:4" ht="23.25">
      <c r="A88" s="234">
        <v>43278</v>
      </c>
      <c r="B88" s="51">
        <v>37799</v>
      </c>
      <c r="C88"/>
      <c r="D88" s="52">
        <v>381.683</v>
      </c>
    </row>
    <row r="89" spans="1:4" ht="23.25">
      <c r="A89" s="234">
        <v>43279</v>
      </c>
      <c r="B89" s="51">
        <v>37800</v>
      </c>
      <c r="C89"/>
      <c r="D89" s="52">
        <v>381.903</v>
      </c>
    </row>
    <row r="90" spans="1:4" ht="23.25">
      <c r="A90" s="234">
        <v>43280</v>
      </c>
      <c r="B90" s="51">
        <v>37801</v>
      </c>
      <c r="C90"/>
      <c r="D90" s="52">
        <v>381.75300000000004</v>
      </c>
    </row>
    <row r="91" spans="1:4" ht="23.25">
      <c r="A91" s="234">
        <v>43281</v>
      </c>
      <c r="B91" s="51">
        <v>37802</v>
      </c>
      <c r="C91"/>
      <c r="D91" s="52">
        <v>382.00300000000004</v>
      </c>
    </row>
    <row r="92" spans="1:4" ht="23.25">
      <c r="A92" s="234">
        <v>43282</v>
      </c>
      <c r="B92" s="51">
        <v>37803</v>
      </c>
      <c r="C92"/>
      <c r="D92" s="52">
        <v>381.89300000000003</v>
      </c>
    </row>
    <row r="93" spans="1:4" ht="23.25">
      <c r="A93" s="234">
        <v>43283</v>
      </c>
      <c r="B93" s="51">
        <v>37804</v>
      </c>
      <c r="C93"/>
      <c r="D93" s="52">
        <v>381.923</v>
      </c>
    </row>
    <row r="94" spans="1:4" ht="23.25">
      <c r="A94" s="234">
        <v>43284</v>
      </c>
      <c r="B94" s="51">
        <v>37805</v>
      </c>
      <c r="C94"/>
      <c r="D94" s="52">
        <v>381.76300000000003</v>
      </c>
    </row>
    <row r="95" spans="1:4" ht="23.25">
      <c r="A95" s="234">
        <v>43285</v>
      </c>
      <c r="B95" s="51">
        <v>37806</v>
      </c>
      <c r="C95"/>
      <c r="D95" s="52">
        <v>381.653</v>
      </c>
    </row>
    <row r="96" spans="1:4" ht="23.25">
      <c r="A96" s="234">
        <v>43286</v>
      </c>
      <c r="B96" s="51">
        <v>37807</v>
      </c>
      <c r="C96"/>
      <c r="D96" s="52">
        <v>381.653</v>
      </c>
    </row>
    <row r="97" spans="1:4" ht="23.25">
      <c r="A97" s="234">
        <v>43287</v>
      </c>
      <c r="B97" s="51">
        <v>37808</v>
      </c>
      <c r="C97"/>
      <c r="D97" s="52">
        <v>381.653</v>
      </c>
    </row>
    <row r="98" spans="1:4" ht="23.25">
      <c r="A98" s="234">
        <v>43288</v>
      </c>
      <c r="B98" s="51">
        <v>37809</v>
      </c>
      <c r="C98"/>
      <c r="D98" s="52">
        <v>381.653</v>
      </c>
    </row>
    <row r="99" spans="1:4" ht="23.25">
      <c r="A99" s="234">
        <v>43289</v>
      </c>
      <c r="B99" s="51">
        <v>37810</v>
      </c>
      <c r="C99"/>
      <c r="D99" s="52">
        <v>381.653</v>
      </c>
    </row>
    <row r="100" spans="1:4" ht="23.25">
      <c r="A100" s="234">
        <v>43290</v>
      </c>
      <c r="B100" s="51">
        <v>37811</v>
      </c>
      <c r="C100"/>
      <c r="D100" s="52">
        <v>381.653</v>
      </c>
    </row>
    <row r="101" spans="1:4" ht="23.25">
      <c r="A101" s="234">
        <v>43291</v>
      </c>
      <c r="B101" s="51">
        <v>37812</v>
      </c>
      <c r="C101"/>
      <c r="D101" s="52">
        <v>381.653</v>
      </c>
    </row>
    <row r="102" spans="1:4" ht="23.25">
      <c r="A102" s="234">
        <v>43292</v>
      </c>
      <c r="B102" s="51">
        <v>37813</v>
      </c>
      <c r="C102"/>
      <c r="D102" s="52">
        <v>382.06300000000005</v>
      </c>
    </row>
    <row r="103" spans="1:4" ht="23.25">
      <c r="A103" s="234">
        <v>43293</v>
      </c>
      <c r="B103" s="51">
        <v>37814</v>
      </c>
      <c r="C103"/>
      <c r="D103" s="52">
        <v>382.023</v>
      </c>
    </row>
    <row r="104" spans="1:4" ht="23.25">
      <c r="A104" s="234">
        <v>43294</v>
      </c>
      <c r="B104" s="51">
        <v>37815</v>
      </c>
      <c r="C104"/>
      <c r="D104" s="52">
        <v>381.903</v>
      </c>
    </row>
    <row r="105" spans="1:4" ht="23.25">
      <c r="A105" s="234">
        <v>43295</v>
      </c>
      <c r="B105" s="51">
        <v>37816</v>
      </c>
      <c r="C105"/>
      <c r="D105" s="52">
        <v>381.89300000000003</v>
      </c>
    </row>
    <row r="106" spans="1:4" ht="23.25">
      <c r="A106" s="234">
        <v>43296</v>
      </c>
      <c r="B106" s="51">
        <v>37817</v>
      </c>
      <c r="C106"/>
      <c r="D106" s="52">
        <v>381.973</v>
      </c>
    </row>
    <row r="107" spans="1:4" ht="23.25">
      <c r="A107" s="234">
        <v>43297</v>
      </c>
      <c r="B107" s="51">
        <v>37818</v>
      </c>
      <c r="C107"/>
      <c r="D107" s="52">
        <v>381.87300000000005</v>
      </c>
    </row>
    <row r="108" spans="1:4" ht="23.25">
      <c r="A108" s="234">
        <v>43298</v>
      </c>
      <c r="B108" s="51">
        <v>37819</v>
      </c>
      <c r="C108"/>
      <c r="D108" s="52">
        <v>381.803</v>
      </c>
    </row>
    <row r="109" spans="1:5" ht="23.25">
      <c r="A109" s="234">
        <v>43299</v>
      </c>
      <c r="B109" s="51">
        <v>37820</v>
      </c>
      <c r="C109"/>
      <c r="D109" s="52">
        <v>382.353</v>
      </c>
      <c r="E109" s="53">
        <v>382.233</v>
      </c>
    </row>
    <row r="110" spans="1:4" ht="23.25">
      <c r="A110" s="234">
        <v>43300</v>
      </c>
      <c r="B110" s="51">
        <v>37821</v>
      </c>
      <c r="C110"/>
      <c r="D110" s="52">
        <v>382.50300000000004</v>
      </c>
    </row>
    <row r="111" spans="1:4" ht="23.25">
      <c r="A111" s="234">
        <v>43301</v>
      </c>
      <c r="B111" s="51">
        <v>37822</v>
      </c>
      <c r="C111"/>
      <c r="D111" s="52">
        <v>382.303</v>
      </c>
    </row>
    <row r="112" spans="1:4" ht="23.25">
      <c r="A112" s="234">
        <v>43302</v>
      </c>
      <c r="B112" s="51">
        <v>37823</v>
      </c>
      <c r="C112"/>
      <c r="D112" s="52">
        <v>382.353</v>
      </c>
    </row>
    <row r="113" spans="1:5" ht="23.25">
      <c r="A113" s="234">
        <v>43303</v>
      </c>
      <c r="B113" s="51">
        <v>37824</v>
      </c>
      <c r="C113"/>
      <c r="D113" s="52">
        <v>382.95300000000003</v>
      </c>
      <c r="E113" s="53">
        <v>382.943</v>
      </c>
    </row>
    <row r="114" spans="1:4" ht="23.25">
      <c r="A114" s="234">
        <v>43304</v>
      </c>
      <c r="B114" s="51">
        <v>37825</v>
      </c>
      <c r="C114"/>
      <c r="D114" s="52">
        <v>382.733</v>
      </c>
    </row>
    <row r="115" spans="1:4" ht="23.25">
      <c r="A115" s="234">
        <v>43305</v>
      </c>
      <c r="B115" s="51">
        <v>37826</v>
      </c>
      <c r="C115"/>
      <c r="D115" s="52">
        <v>382.70300000000003</v>
      </c>
    </row>
    <row r="116" spans="1:5" ht="23.25">
      <c r="A116" s="234">
        <v>43306</v>
      </c>
      <c r="B116" s="51">
        <v>37827</v>
      </c>
      <c r="C116"/>
      <c r="D116" s="52">
        <v>383.243</v>
      </c>
      <c r="E116" s="53">
        <v>383.173</v>
      </c>
    </row>
    <row r="117" spans="1:4" ht="23.25">
      <c r="A117" s="234">
        <v>43307</v>
      </c>
      <c r="B117" s="51">
        <v>37828</v>
      </c>
      <c r="C117"/>
      <c r="D117" s="52">
        <v>382.95300000000003</v>
      </c>
    </row>
    <row r="118" spans="1:4" ht="23.25">
      <c r="A118" s="234">
        <v>43308</v>
      </c>
      <c r="B118" s="51">
        <v>37829</v>
      </c>
      <c r="C118"/>
      <c r="D118" s="52">
        <v>382.70300000000003</v>
      </c>
    </row>
    <row r="119" spans="1:4" ht="23.25">
      <c r="A119" s="234">
        <v>43309</v>
      </c>
      <c r="B119" s="51">
        <v>37830</v>
      </c>
      <c r="C119"/>
      <c r="D119" s="52">
        <v>382.603</v>
      </c>
    </row>
    <row r="120" spans="1:4" ht="23.25">
      <c r="A120" s="234">
        <v>43310</v>
      </c>
      <c r="B120" s="51">
        <v>37831</v>
      </c>
      <c r="C120"/>
      <c r="D120" s="52">
        <v>382.853</v>
      </c>
    </row>
    <row r="121" spans="1:4" ht="23.25">
      <c r="A121" s="234">
        <v>43311</v>
      </c>
      <c r="B121" s="51">
        <v>37832</v>
      </c>
      <c r="C121"/>
      <c r="D121" s="52">
        <v>382.45300000000003</v>
      </c>
    </row>
    <row r="122" spans="1:4" ht="23.25">
      <c r="A122" s="234">
        <v>43312</v>
      </c>
      <c r="B122" s="51">
        <v>37833</v>
      </c>
      <c r="C122"/>
      <c r="D122" s="52">
        <v>382.75300000000004</v>
      </c>
    </row>
    <row r="123" spans="1:4" ht="23.25">
      <c r="A123" s="234">
        <v>43313</v>
      </c>
      <c r="B123" s="51">
        <v>37834</v>
      </c>
      <c r="C123"/>
      <c r="D123" s="52">
        <v>382.45300000000003</v>
      </c>
    </row>
    <row r="124" spans="1:4" ht="23.25">
      <c r="A124" s="234">
        <v>43314</v>
      </c>
      <c r="B124" s="51">
        <v>37835</v>
      </c>
      <c r="C124"/>
      <c r="D124" s="52">
        <v>382.353</v>
      </c>
    </row>
    <row r="125" spans="1:4" ht="23.25">
      <c r="A125" s="234">
        <v>43315</v>
      </c>
      <c r="B125" s="51">
        <v>37836</v>
      </c>
      <c r="C125"/>
      <c r="D125" s="52">
        <v>382.343</v>
      </c>
    </row>
    <row r="126" spans="1:4" ht="23.25">
      <c r="A126" s="234">
        <v>43316</v>
      </c>
      <c r="B126" s="51">
        <v>37837</v>
      </c>
      <c r="C126"/>
      <c r="D126" s="52">
        <v>382.153</v>
      </c>
    </row>
    <row r="127" spans="1:4" ht="23.25">
      <c r="A127" s="234">
        <v>43317</v>
      </c>
      <c r="B127" s="51">
        <v>37838</v>
      </c>
      <c r="C127"/>
      <c r="D127" s="52">
        <v>382.173</v>
      </c>
    </row>
    <row r="128" spans="1:4" ht="23.25">
      <c r="A128" s="234">
        <v>43318</v>
      </c>
      <c r="B128" s="51">
        <v>37839</v>
      </c>
      <c r="C128"/>
      <c r="D128" s="52">
        <v>382.023</v>
      </c>
    </row>
    <row r="129" spans="1:4" ht="23.25">
      <c r="A129" s="234">
        <v>43319</v>
      </c>
      <c r="B129" s="51">
        <v>37840</v>
      </c>
      <c r="C129"/>
      <c r="D129" s="52">
        <v>381.973</v>
      </c>
    </row>
    <row r="130" spans="1:4" ht="23.25">
      <c r="A130" s="234">
        <v>43320</v>
      </c>
      <c r="B130" s="51">
        <v>37841</v>
      </c>
      <c r="C130"/>
      <c r="D130" s="52">
        <v>381.913</v>
      </c>
    </row>
    <row r="131" spans="1:4" ht="23.25">
      <c r="A131" s="234">
        <v>43321</v>
      </c>
      <c r="B131" s="51">
        <v>37842</v>
      </c>
      <c r="C131"/>
      <c r="D131" s="52">
        <v>382.923</v>
      </c>
    </row>
    <row r="132" spans="1:4" ht="23.25">
      <c r="A132" s="234">
        <v>43322</v>
      </c>
      <c r="B132" s="51">
        <v>37843</v>
      </c>
      <c r="C132"/>
      <c r="D132" s="52">
        <v>382.973</v>
      </c>
    </row>
    <row r="133" spans="1:4" ht="23.25">
      <c r="A133" s="234">
        <v>43323</v>
      </c>
      <c r="B133" s="51">
        <v>37844</v>
      </c>
      <c r="C133"/>
      <c r="D133" s="52">
        <v>382.45300000000003</v>
      </c>
    </row>
    <row r="134" spans="1:4" ht="23.25">
      <c r="A134" s="234">
        <v>43324</v>
      </c>
      <c r="B134" s="51">
        <v>37845</v>
      </c>
      <c r="C134"/>
      <c r="D134" s="52">
        <v>382.353</v>
      </c>
    </row>
    <row r="135" spans="1:5" ht="23.25">
      <c r="A135" s="234">
        <v>43325</v>
      </c>
      <c r="B135" s="51">
        <v>37846</v>
      </c>
      <c r="C135"/>
      <c r="D135" s="52">
        <v>382.153</v>
      </c>
      <c r="E135" s="58"/>
    </row>
    <row r="136" spans="1:4" ht="23.25">
      <c r="A136" s="234">
        <v>43326</v>
      </c>
      <c r="B136" s="51">
        <v>37847</v>
      </c>
      <c r="C136"/>
      <c r="D136" s="52">
        <v>382.053</v>
      </c>
    </row>
    <row r="137" spans="1:4" ht="23.25">
      <c r="A137" s="234">
        <v>43327</v>
      </c>
      <c r="B137" s="51">
        <v>37848</v>
      </c>
      <c r="C137"/>
      <c r="D137" s="52">
        <v>381.983</v>
      </c>
    </row>
    <row r="138" spans="1:4" ht="23.25">
      <c r="A138" s="234">
        <v>43328</v>
      </c>
      <c r="B138" s="51">
        <v>37849</v>
      </c>
      <c r="C138"/>
      <c r="D138" s="52">
        <v>381.933</v>
      </c>
    </row>
    <row r="139" spans="1:5" ht="24">
      <c r="A139" s="234">
        <v>43329</v>
      </c>
      <c r="B139" s="51">
        <v>37850</v>
      </c>
      <c r="C139"/>
      <c r="D139" s="52">
        <v>382.743</v>
      </c>
      <c r="E139" s="69"/>
    </row>
    <row r="140" spans="1:5" ht="23.25">
      <c r="A140" s="234">
        <v>43330</v>
      </c>
      <c r="B140" s="51">
        <v>37851</v>
      </c>
      <c r="C140"/>
      <c r="D140" s="52">
        <v>385.163</v>
      </c>
      <c r="E140" s="53">
        <v>385.163</v>
      </c>
    </row>
    <row r="141" spans="1:4" ht="23.25">
      <c r="A141" s="234">
        <v>43331</v>
      </c>
      <c r="B141" s="51">
        <v>37852</v>
      </c>
      <c r="C141"/>
      <c r="D141" s="52">
        <v>384.403</v>
      </c>
    </row>
    <row r="142" spans="1:4" ht="23.25">
      <c r="A142" s="234">
        <v>43332</v>
      </c>
      <c r="B142" s="51">
        <v>37853</v>
      </c>
      <c r="C142"/>
      <c r="D142" s="52">
        <v>383.553</v>
      </c>
    </row>
    <row r="143" spans="1:5" ht="23.25">
      <c r="A143" s="234">
        <v>43333</v>
      </c>
      <c r="B143" s="51">
        <v>37854</v>
      </c>
      <c r="C143"/>
      <c r="D143" s="52">
        <v>383.44300000000004</v>
      </c>
      <c r="E143" s="53">
        <v>383.198</v>
      </c>
    </row>
    <row r="144" spans="1:4" ht="23.25">
      <c r="A144" s="234">
        <v>43334</v>
      </c>
      <c r="B144" s="51">
        <v>37855</v>
      </c>
      <c r="C144"/>
      <c r="D144" s="52">
        <v>383.743</v>
      </c>
    </row>
    <row r="145" spans="1:4" ht="23.25">
      <c r="A145" s="234">
        <v>43335</v>
      </c>
      <c r="B145" s="51">
        <v>37856</v>
      </c>
      <c r="C145"/>
      <c r="D145" s="52">
        <v>383.403</v>
      </c>
    </row>
    <row r="146" spans="1:4" ht="23.25">
      <c r="A146" s="234">
        <v>43336</v>
      </c>
      <c r="B146" s="51">
        <v>37857</v>
      </c>
      <c r="C146"/>
      <c r="D146" s="52">
        <v>382.903</v>
      </c>
    </row>
    <row r="147" spans="1:4" ht="23.25">
      <c r="A147" s="234">
        <v>43337</v>
      </c>
      <c r="B147" s="51">
        <v>37858</v>
      </c>
      <c r="C147"/>
      <c r="D147" s="52">
        <v>382.903</v>
      </c>
    </row>
    <row r="148" spans="1:4" ht="23.25">
      <c r="A148" s="234">
        <v>43338</v>
      </c>
      <c r="B148" s="51">
        <v>37859</v>
      </c>
      <c r="C148"/>
      <c r="D148" s="52">
        <v>382.853</v>
      </c>
    </row>
    <row r="149" spans="1:5" ht="23.25">
      <c r="A149" s="234">
        <v>43339</v>
      </c>
      <c r="B149" s="51">
        <v>37860</v>
      </c>
      <c r="C149"/>
      <c r="D149" s="52">
        <v>383.00300000000004</v>
      </c>
      <c r="E149" s="53">
        <v>382.963</v>
      </c>
    </row>
    <row r="150" spans="1:4" ht="23.25">
      <c r="A150" s="234">
        <v>43340</v>
      </c>
      <c r="B150" s="51">
        <v>37861</v>
      </c>
      <c r="C150"/>
      <c r="D150" s="52">
        <v>383.25300000000004</v>
      </c>
    </row>
    <row r="151" spans="1:4" ht="23.25">
      <c r="A151" s="234">
        <v>43341</v>
      </c>
      <c r="B151" s="51">
        <v>37862</v>
      </c>
      <c r="C151"/>
      <c r="D151" s="52">
        <v>383.033</v>
      </c>
    </row>
    <row r="152" spans="1:4" ht="23.25">
      <c r="A152" s="234">
        <v>43342</v>
      </c>
      <c r="B152" s="51">
        <v>37863</v>
      </c>
      <c r="C152"/>
      <c r="D152" s="52">
        <v>382.733</v>
      </c>
    </row>
    <row r="153" spans="1:4" ht="23.25">
      <c r="A153" s="234">
        <v>43343</v>
      </c>
      <c r="B153" s="51">
        <v>37864</v>
      </c>
      <c r="C153"/>
      <c r="D153" s="52">
        <v>382.45300000000003</v>
      </c>
    </row>
    <row r="154" spans="1:4" ht="23.25">
      <c r="A154" s="234">
        <v>43344</v>
      </c>
      <c r="B154" s="51">
        <v>37865</v>
      </c>
      <c r="C154"/>
      <c r="D154" s="52">
        <v>382.553</v>
      </c>
    </row>
    <row r="155" spans="1:4" ht="23.25">
      <c r="A155" s="234">
        <v>43345</v>
      </c>
      <c r="B155" s="51">
        <v>37866</v>
      </c>
      <c r="C155"/>
      <c r="D155" s="52">
        <v>382.413</v>
      </c>
    </row>
    <row r="156" spans="1:5" ht="23.25">
      <c r="A156" s="234">
        <v>43346</v>
      </c>
      <c r="B156" s="51">
        <v>37867</v>
      </c>
      <c r="C156"/>
      <c r="D156" s="52">
        <v>382.433</v>
      </c>
      <c r="E156" s="53">
        <v>382.388</v>
      </c>
    </row>
    <row r="157" spans="1:4" ht="23.25">
      <c r="A157" s="234">
        <v>43347</v>
      </c>
      <c r="B157" s="51">
        <v>37868</v>
      </c>
      <c r="C157"/>
      <c r="D157" s="52">
        <v>382.583</v>
      </c>
    </row>
    <row r="158" spans="1:4" ht="23.25">
      <c r="A158" s="234">
        <v>43348</v>
      </c>
      <c r="B158" s="51">
        <v>37869</v>
      </c>
      <c r="C158"/>
      <c r="D158" s="52">
        <v>382.333</v>
      </c>
    </row>
    <row r="159" spans="1:4" ht="23.25">
      <c r="A159" s="234">
        <v>43349</v>
      </c>
      <c r="B159" s="51">
        <v>37870</v>
      </c>
      <c r="C159"/>
      <c r="D159" s="52">
        <v>382.333</v>
      </c>
    </row>
    <row r="160" spans="1:4" ht="23.25">
      <c r="A160" s="234">
        <v>43350</v>
      </c>
      <c r="B160" s="51">
        <v>37871</v>
      </c>
      <c r="C160"/>
      <c r="D160" s="52">
        <v>382.183</v>
      </c>
    </row>
    <row r="161" spans="1:5" ht="23.25">
      <c r="A161" s="234">
        <v>43351</v>
      </c>
      <c r="B161" s="51">
        <v>37872</v>
      </c>
      <c r="C161"/>
      <c r="D161" s="52">
        <v>382.19300000000004</v>
      </c>
      <c r="E161" s="58"/>
    </row>
    <row r="162" spans="1:4" ht="23.25">
      <c r="A162" s="234">
        <v>43352</v>
      </c>
      <c r="B162" s="51">
        <v>37873</v>
      </c>
      <c r="C162"/>
      <c r="D162" s="52">
        <v>382.773</v>
      </c>
    </row>
    <row r="163" spans="1:4" ht="23.25">
      <c r="A163" s="234">
        <v>43353</v>
      </c>
      <c r="B163" s="51">
        <v>37874</v>
      </c>
      <c r="C163"/>
      <c r="D163" s="52">
        <v>383.00300000000004</v>
      </c>
    </row>
    <row r="164" spans="1:4" ht="23.25">
      <c r="A164" s="234">
        <v>43354</v>
      </c>
      <c r="B164" s="51">
        <v>37875</v>
      </c>
      <c r="C164"/>
      <c r="D164" s="52">
        <v>383.403</v>
      </c>
    </row>
    <row r="165" spans="1:4" ht="23.25">
      <c r="A165" s="234">
        <v>43355</v>
      </c>
      <c r="B165" s="51">
        <v>37876</v>
      </c>
      <c r="C165"/>
      <c r="D165" s="52">
        <v>382.603</v>
      </c>
    </row>
    <row r="166" spans="1:4" ht="23.25">
      <c r="A166" s="234">
        <v>43356</v>
      </c>
      <c r="B166" s="51">
        <v>37877</v>
      </c>
      <c r="C166"/>
      <c r="D166" s="52">
        <v>382.70300000000003</v>
      </c>
    </row>
    <row r="167" spans="1:4" ht="23.25">
      <c r="A167" s="234">
        <v>43357</v>
      </c>
      <c r="B167" s="51">
        <v>37878</v>
      </c>
      <c r="C167"/>
      <c r="D167" s="52">
        <v>383.70300000000003</v>
      </c>
    </row>
    <row r="168" spans="1:4" ht="23.25">
      <c r="A168" s="234">
        <v>43358</v>
      </c>
      <c r="B168" s="51">
        <v>37879</v>
      </c>
      <c r="C168"/>
      <c r="D168" s="52">
        <v>383.403</v>
      </c>
    </row>
    <row r="169" spans="1:4" ht="23.25">
      <c r="A169" s="234">
        <v>43359</v>
      </c>
      <c r="B169" s="51">
        <v>37880</v>
      </c>
      <c r="C169"/>
      <c r="D169" s="52">
        <v>383.053</v>
      </c>
    </row>
    <row r="170" spans="1:4" ht="23.25">
      <c r="A170" s="234">
        <v>43360</v>
      </c>
      <c r="B170" s="51">
        <v>37881</v>
      </c>
      <c r="C170"/>
      <c r="D170" s="52">
        <v>382.653</v>
      </c>
    </row>
    <row r="171" spans="1:5" ht="23.25">
      <c r="A171" s="234">
        <v>43361</v>
      </c>
      <c r="B171" s="51">
        <v>37882</v>
      </c>
      <c r="C171"/>
      <c r="D171" s="52">
        <v>385.023</v>
      </c>
      <c r="E171" s="53">
        <v>384.603</v>
      </c>
    </row>
    <row r="172" spans="1:5" ht="23.25">
      <c r="A172" s="234">
        <v>43362</v>
      </c>
      <c r="B172" s="51">
        <v>37883</v>
      </c>
      <c r="C172"/>
      <c r="D172" s="52">
        <v>383.88300000000004</v>
      </c>
      <c r="E172" s="53">
        <v>385.023</v>
      </c>
    </row>
    <row r="173" spans="1:4" ht="23.25">
      <c r="A173" s="234">
        <v>43363</v>
      </c>
      <c r="B173" s="51">
        <v>37884</v>
      </c>
      <c r="C173"/>
      <c r="D173" s="52">
        <v>383.87300000000005</v>
      </c>
    </row>
    <row r="174" spans="1:4" ht="23.25">
      <c r="A174" s="234">
        <v>43364</v>
      </c>
      <c r="B174" s="51">
        <v>37885</v>
      </c>
      <c r="C174"/>
      <c r="D174" s="52">
        <v>383.403</v>
      </c>
    </row>
    <row r="175" spans="1:4" ht="23.25">
      <c r="A175" s="234">
        <v>43365</v>
      </c>
      <c r="B175" s="51">
        <v>37886</v>
      </c>
      <c r="C175"/>
      <c r="D175" s="52">
        <v>382.983</v>
      </c>
    </row>
    <row r="176" spans="1:4" ht="23.25">
      <c r="A176" s="234">
        <v>43366</v>
      </c>
      <c r="B176" s="51">
        <v>37887</v>
      </c>
      <c r="C176"/>
      <c r="D176" s="52">
        <v>382.803</v>
      </c>
    </row>
    <row r="177" spans="1:4" ht="23.25">
      <c r="A177" s="234">
        <v>43367</v>
      </c>
      <c r="B177" s="51">
        <v>37888</v>
      </c>
      <c r="C177"/>
      <c r="D177" s="52">
        <v>382.45300000000003</v>
      </c>
    </row>
    <row r="178" spans="1:4" ht="23.25">
      <c r="A178" s="234">
        <v>43368</v>
      </c>
      <c r="B178" s="51">
        <v>37889</v>
      </c>
      <c r="C178"/>
      <c r="D178" s="52">
        <v>382.403</v>
      </c>
    </row>
    <row r="179" spans="1:4" ht="23.25">
      <c r="A179" s="234">
        <v>43369</v>
      </c>
      <c r="B179" s="51">
        <v>37890</v>
      </c>
      <c r="C179"/>
      <c r="D179" s="52">
        <v>382.403</v>
      </c>
    </row>
    <row r="180" spans="1:5" ht="23.25">
      <c r="A180" s="234">
        <v>43370</v>
      </c>
      <c r="B180" s="51">
        <v>37891</v>
      </c>
      <c r="C180"/>
      <c r="D180" s="52">
        <v>382.31300000000005</v>
      </c>
      <c r="E180" s="58"/>
    </row>
    <row r="181" spans="1:4" ht="23.25">
      <c r="A181" s="234">
        <v>43371</v>
      </c>
      <c r="B181" s="51">
        <v>37892</v>
      </c>
      <c r="C181"/>
      <c r="D181" s="52">
        <v>382.25300000000004</v>
      </c>
    </row>
    <row r="182" spans="1:4" ht="23.25">
      <c r="A182" s="234">
        <v>43372</v>
      </c>
      <c r="B182" s="51">
        <v>37893</v>
      </c>
      <c r="C182"/>
      <c r="D182" s="52">
        <v>383.903</v>
      </c>
    </row>
    <row r="183" spans="1:4" ht="23.25">
      <c r="A183" s="234">
        <v>43373</v>
      </c>
      <c r="B183" s="51">
        <v>37894</v>
      </c>
      <c r="C183"/>
      <c r="D183" s="52">
        <v>383.233</v>
      </c>
    </row>
    <row r="184" spans="1:4" ht="23.25">
      <c r="A184" s="234">
        <v>43374</v>
      </c>
      <c r="B184" s="51">
        <v>37895</v>
      </c>
      <c r="C184"/>
      <c r="D184" s="52">
        <v>382.773</v>
      </c>
    </row>
    <row r="185" spans="1:4" ht="23.25">
      <c r="A185" s="234">
        <v>43375</v>
      </c>
      <c r="B185" s="51">
        <v>37896</v>
      </c>
      <c r="C185"/>
      <c r="D185" s="52">
        <v>383.183</v>
      </c>
    </row>
    <row r="186" spans="1:5" ht="23.25">
      <c r="A186" s="234">
        <v>43376</v>
      </c>
      <c r="B186" s="51">
        <v>37897</v>
      </c>
      <c r="C186"/>
      <c r="D186" s="52">
        <v>384.25300000000004</v>
      </c>
      <c r="E186" s="53">
        <v>384.253</v>
      </c>
    </row>
    <row r="187" spans="1:4" ht="23.25">
      <c r="A187" s="234">
        <v>43377</v>
      </c>
      <c r="B187" s="51">
        <v>37898</v>
      </c>
      <c r="C187"/>
      <c r="D187" s="52">
        <v>384.553</v>
      </c>
    </row>
    <row r="188" spans="1:4" ht="23.25">
      <c r="A188" s="234">
        <v>43378</v>
      </c>
      <c r="B188" s="51">
        <v>37899</v>
      </c>
      <c r="C188"/>
      <c r="D188" s="52">
        <v>383.303</v>
      </c>
    </row>
    <row r="189" spans="1:4" ht="23.25">
      <c r="A189" s="234">
        <v>43379</v>
      </c>
      <c r="B189" s="51">
        <v>37900</v>
      </c>
      <c r="C189"/>
      <c r="D189" s="52">
        <v>382.923</v>
      </c>
    </row>
    <row r="190" spans="1:4" ht="23.25">
      <c r="A190" s="234">
        <v>43380</v>
      </c>
      <c r="B190" s="51">
        <v>37901</v>
      </c>
      <c r="C190"/>
      <c r="D190" s="52">
        <v>382.75300000000004</v>
      </c>
    </row>
    <row r="191" spans="1:4" ht="23.25">
      <c r="A191" s="234">
        <v>43381</v>
      </c>
      <c r="B191" s="51">
        <v>37902</v>
      </c>
      <c r="C191"/>
      <c r="D191" s="52">
        <v>382.593</v>
      </c>
    </row>
    <row r="192" spans="1:4" ht="23.25">
      <c r="A192" s="234">
        <v>43382</v>
      </c>
      <c r="B192" s="51">
        <v>37903</v>
      </c>
      <c r="C192"/>
      <c r="D192" s="52">
        <v>382.603</v>
      </c>
    </row>
    <row r="193" spans="1:4" ht="23.25">
      <c r="A193" s="234">
        <v>43383</v>
      </c>
      <c r="B193" s="51">
        <v>37904</v>
      </c>
      <c r="C193"/>
      <c r="D193" s="52">
        <v>382.473</v>
      </c>
    </row>
    <row r="194" spans="1:5" ht="23.25">
      <c r="A194" s="234">
        <v>43384</v>
      </c>
      <c r="B194" s="51">
        <v>37905</v>
      </c>
      <c r="C194"/>
      <c r="D194" s="52">
        <v>382.843</v>
      </c>
      <c r="E194" s="53">
        <v>382.843</v>
      </c>
    </row>
    <row r="195" spans="1:4" ht="23.25">
      <c r="A195" s="234">
        <v>43385</v>
      </c>
      <c r="B195" s="51">
        <v>37906</v>
      </c>
      <c r="C195"/>
      <c r="D195" s="52">
        <v>382.603</v>
      </c>
    </row>
    <row r="196" spans="1:4" ht="23.25">
      <c r="A196" s="234">
        <v>43386</v>
      </c>
      <c r="B196" s="51">
        <v>37907</v>
      </c>
      <c r="C196"/>
      <c r="D196" s="52">
        <v>382.853</v>
      </c>
    </row>
    <row r="197" spans="1:4" ht="23.25">
      <c r="A197" s="234">
        <v>43387</v>
      </c>
      <c r="B197" s="51">
        <v>37908</v>
      </c>
      <c r="C197"/>
      <c r="D197" s="52">
        <v>382.663</v>
      </c>
    </row>
    <row r="198" spans="1:4" ht="23.25">
      <c r="A198" s="234">
        <v>43388</v>
      </c>
      <c r="B198" s="51">
        <v>37909</v>
      </c>
      <c r="C198"/>
      <c r="D198" s="52">
        <v>382.353</v>
      </c>
    </row>
    <row r="199" spans="1:5" ht="23.25">
      <c r="A199" s="234">
        <v>43389</v>
      </c>
      <c r="B199" s="51">
        <v>37910</v>
      </c>
      <c r="C199"/>
      <c r="D199" s="52">
        <v>382.353</v>
      </c>
      <c r="E199" s="53">
        <v>382.353</v>
      </c>
    </row>
    <row r="200" spans="1:4" ht="23.25">
      <c r="A200" s="234">
        <v>43390</v>
      </c>
      <c r="B200" s="51">
        <v>37911</v>
      </c>
      <c r="C200"/>
      <c r="D200" s="52">
        <v>382.293</v>
      </c>
    </row>
    <row r="201" spans="1:4" ht="23.25">
      <c r="A201" s="234">
        <v>43391</v>
      </c>
      <c r="B201" s="51">
        <v>37912</v>
      </c>
      <c r="C201"/>
      <c r="D201" s="52">
        <v>382.303</v>
      </c>
    </row>
    <row r="202" spans="1:4" ht="23.25">
      <c r="A202" s="234">
        <v>43392</v>
      </c>
      <c r="B202" s="51">
        <v>37913</v>
      </c>
      <c r="C202"/>
      <c r="D202" s="52">
        <v>382.25300000000004</v>
      </c>
    </row>
    <row r="203" spans="1:4" ht="23.25">
      <c r="A203" s="234">
        <v>43393</v>
      </c>
      <c r="B203" s="51">
        <v>37914</v>
      </c>
      <c r="C203"/>
      <c r="D203" s="52">
        <v>382.50300000000004</v>
      </c>
    </row>
    <row r="204" spans="1:4" ht="23.25">
      <c r="A204" s="234">
        <v>43394</v>
      </c>
      <c r="B204" s="51">
        <v>37915</v>
      </c>
      <c r="C204"/>
      <c r="D204" s="52">
        <v>382.50300000000004</v>
      </c>
    </row>
    <row r="205" spans="1:4" ht="23.25">
      <c r="A205" s="234">
        <v>43395</v>
      </c>
      <c r="B205" s="51">
        <v>37916</v>
      </c>
      <c r="C205"/>
      <c r="D205" s="52">
        <v>383.303</v>
      </c>
    </row>
    <row r="206" spans="1:4" ht="23.25">
      <c r="A206" s="234">
        <v>43396</v>
      </c>
      <c r="B206" s="51">
        <v>37917</v>
      </c>
      <c r="C206"/>
      <c r="D206" s="52">
        <v>382.70300000000003</v>
      </c>
    </row>
    <row r="207" spans="1:4" ht="23.25">
      <c r="A207" s="234">
        <v>43397</v>
      </c>
      <c r="B207" s="51">
        <v>37918</v>
      </c>
      <c r="C207"/>
      <c r="D207" s="52">
        <v>383.853</v>
      </c>
    </row>
    <row r="208" spans="1:4" ht="23.25">
      <c r="A208" s="234">
        <v>43398</v>
      </c>
      <c r="B208" s="51">
        <v>37919</v>
      </c>
      <c r="C208"/>
      <c r="D208" s="52">
        <v>383.303</v>
      </c>
    </row>
    <row r="209" spans="1:4" ht="23.25">
      <c r="A209" s="234">
        <v>43399</v>
      </c>
      <c r="B209" s="51">
        <v>37920</v>
      </c>
      <c r="C209"/>
      <c r="D209" s="52">
        <v>382.853</v>
      </c>
    </row>
    <row r="210" spans="1:5" ht="23.25">
      <c r="A210" s="234">
        <v>43400</v>
      </c>
      <c r="B210" s="51">
        <v>37921</v>
      </c>
      <c r="C210"/>
      <c r="D210" s="52">
        <v>382.653</v>
      </c>
      <c r="E210" s="58"/>
    </row>
    <row r="211" spans="1:4" ht="23.25">
      <c r="A211" s="234">
        <v>43401</v>
      </c>
      <c r="B211" s="51">
        <v>37922</v>
      </c>
      <c r="C211"/>
      <c r="D211" s="52">
        <v>382.543</v>
      </c>
    </row>
    <row r="212" spans="1:4" ht="23.25">
      <c r="A212" s="234">
        <v>43402</v>
      </c>
      <c r="B212" s="51">
        <v>37923</v>
      </c>
      <c r="C212"/>
      <c r="D212" s="52">
        <v>382.44300000000004</v>
      </c>
    </row>
    <row r="213" spans="1:4" ht="23.25">
      <c r="A213" s="234">
        <v>43403</v>
      </c>
      <c r="B213" s="51">
        <v>37924</v>
      </c>
      <c r="C213"/>
      <c r="D213" s="52">
        <v>382.403</v>
      </c>
    </row>
    <row r="214" spans="1:4" ht="23.25">
      <c r="A214" s="234">
        <v>43404</v>
      </c>
      <c r="B214" s="51">
        <v>37925</v>
      </c>
      <c r="C214"/>
      <c r="D214" s="52">
        <v>382.493</v>
      </c>
    </row>
    <row r="215" spans="1:4" ht="23.25">
      <c r="A215" s="234">
        <v>43405</v>
      </c>
      <c r="B215" s="51">
        <v>37926</v>
      </c>
      <c r="C215"/>
      <c r="D215" s="52">
        <v>382.303</v>
      </c>
    </row>
    <row r="216" spans="1:4" ht="23.25">
      <c r="A216" s="234">
        <v>43406</v>
      </c>
      <c r="B216" s="51">
        <v>37927</v>
      </c>
      <c r="C216"/>
      <c r="D216" s="52">
        <v>382.303</v>
      </c>
    </row>
    <row r="217" spans="1:4" ht="23.25">
      <c r="A217" s="234">
        <v>43407</v>
      </c>
      <c r="B217" s="51">
        <v>37928</v>
      </c>
      <c r="C217"/>
      <c r="D217" s="52">
        <v>382.243</v>
      </c>
    </row>
    <row r="218" spans="1:4" ht="23.25">
      <c r="A218" s="234">
        <v>43408</v>
      </c>
      <c r="B218" s="51">
        <v>37929</v>
      </c>
      <c r="C218"/>
      <c r="D218" s="52">
        <v>382.233</v>
      </c>
    </row>
    <row r="219" spans="1:4" ht="23.25">
      <c r="A219" s="234">
        <v>43409</v>
      </c>
      <c r="B219" s="51">
        <v>37930</v>
      </c>
      <c r="C219"/>
      <c r="D219" s="52">
        <v>382.20300000000003</v>
      </c>
    </row>
    <row r="220" spans="1:5" ht="23.25">
      <c r="A220" s="234">
        <v>43410</v>
      </c>
      <c r="B220" s="51">
        <v>37931</v>
      </c>
      <c r="C220"/>
      <c r="D220" s="52">
        <v>382.26300000000003</v>
      </c>
      <c r="E220" s="53">
        <v>382.263</v>
      </c>
    </row>
    <row r="221" spans="1:4" ht="23.25">
      <c r="A221" s="234">
        <v>43411</v>
      </c>
      <c r="B221" s="51">
        <v>37932</v>
      </c>
      <c r="C221"/>
      <c r="D221" s="52">
        <v>382.20300000000003</v>
      </c>
    </row>
    <row r="222" spans="1:4" ht="23.25">
      <c r="A222" s="234">
        <v>43412</v>
      </c>
      <c r="B222" s="51">
        <v>37933</v>
      </c>
      <c r="C222"/>
      <c r="D222" s="52">
        <v>382.25300000000004</v>
      </c>
    </row>
    <row r="223" spans="1:4" ht="23.25">
      <c r="A223" s="234">
        <v>43413</v>
      </c>
      <c r="B223" s="51">
        <v>37934</v>
      </c>
      <c r="C223"/>
      <c r="D223" s="52">
        <v>382.223</v>
      </c>
    </row>
    <row r="224" spans="1:4" ht="23.25">
      <c r="A224" s="234">
        <v>43414</v>
      </c>
      <c r="B224" s="51">
        <v>37935</v>
      </c>
      <c r="C224"/>
      <c r="D224" s="52">
        <v>382.25300000000004</v>
      </c>
    </row>
    <row r="225" spans="1:4" ht="23.25">
      <c r="A225" s="234">
        <v>43415</v>
      </c>
      <c r="B225" s="51">
        <v>37936</v>
      </c>
      <c r="C225"/>
      <c r="D225" s="52">
        <v>382.333</v>
      </c>
    </row>
    <row r="226" spans="1:4" ht="23.25">
      <c r="A226" s="234">
        <v>43416</v>
      </c>
      <c r="B226" s="51">
        <v>37937</v>
      </c>
      <c r="C226"/>
      <c r="D226" s="52">
        <v>382.553</v>
      </c>
    </row>
    <row r="227" spans="1:5" ht="23.25">
      <c r="A227" s="234">
        <v>43417</v>
      </c>
      <c r="B227" s="51">
        <v>37938</v>
      </c>
      <c r="C227"/>
      <c r="D227" s="52">
        <v>382.45300000000003</v>
      </c>
      <c r="E227" s="53">
        <v>382.433</v>
      </c>
    </row>
    <row r="228" spans="1:4" ht="23.25">
      <c r="A228" s="234">
        <v>43418</v>
      </c>
      <c r="B228" s="51">
        <v>37939</v>
      </c>
      <c r="C228"/>
      <c r="D228" s="52">
        <v>382.303</v>
      </c>
    </row>
    <row r="229" spans="1:4" ht="23.25">
      <c r="A229" s="234">
        <v>43419</v>
      </c>
      <c r="B229" s="51">
        <v>37940</v>
      </c>
      <c r="C229"/>
      <c r="D229" s="52">
        <v>382.353</v>
      </c>
    </row>
    <row r="230" spans="1:4" ht="23.25">
      <c r="A230" s="234">
        <v>43420</v>
      </c>
      <c r="B230" s="51">
        <v>37941</v>
      </c>
      <c r="C230"/>
      <c r="D230" s="52">
        <v>382.243</v>
      </c>
    </row>
    <row r="231" spans="1:4" ht="23.25">
      <c r="A231" s="234">
        <v>43421</v>
      </c>
      <c r="B231" s="51">
        <v>37942</v>
      </c>
      <c r="C231"/>
      <c r="D231" s="52">
        <v>382.19300000000004</v>
      </c>
    </row>
    <row r="232" spans="1:4" ht="23.25">
      <c r="A232" s="234">
        <v>43422</v>
      </c>
      <c r="B232" s="51">
        <v>37943</v>
      </c>
      <c r="C232"/>
      <c r="D232" s="52">
        <v>382.183</v>
      </c>
    </row>
    <row r="233" spans="1:5" ht="23.25">
      <c r="A233" s="234">
        <v>43423</v>
      </c>
      <c r="B233" s="51">
        <v>37944</v>
      </c>
      <c r="C233"/>
      <c r="D233" s="52">
        <v>382.153</v>
      </c>
      <c r="E233" s="53">
        <v>382.133</v>
      </c>
    </row>
    <row r="234" spans="1:4" ht="23.25">
      <c r="A234" s="234">
        <v>43424</v>
      </c>
      <c r="B234" s="51">
        <v>37945</v>
      </c>
      <c r="C234"/>
      <c r="D234" s="52">
        <v>382.103</v>
      </c>
    </row>
    <row r="235" spans="1:4" ht="23.25">
      <c r="A235" s="234">
        <v>43425</v>
      </c>
      <c r="B235" s="51">
        <v>37946</v>
      </c>
      <c r="C235"/>
      <c r="D235" s="52">
        <v>382.083</v>
      </c>
    </row>
    <row r="236" spans="1:4" ht="23.25">
      <c r="A236" s="234">
        <v>43426</v>
      </c>
      <c r="B236" s="51">
        <v>37947</v>
      </c>
      <c r="C236"/>
      <c r="D236" s="52">
        <v>382.06300000000005</v>
      </c>
    </row>
    <row r="237" spans="1:4" ht="23.25">
      <c r="A237" s="234">
        <v>43427</v>
      </c>
      <c r="B237" s="51">
        <v>37948</v>
      </c>
      <c r="C237"/>
      <c r="D237" s="52">
        <v>382.07300000000004</v>
      </c>
    </row>
    <row r="238" spans="1:4" ht="23.25">
      <c r="A238" s="234">
        <v>43428</v>
      </c>
      <c r="B238" s="51">
        <v>37949</v>
      </c>
      <c r="C238"/>
      <c r="D238" s="52">
        <v>382.053</v>
      </c>
    </row>
    <row r="239" spans="1:4" ht="23.25">
      <c r="A239" s="234">
        <v>43429</v>
      </c>
      <c r="B239" s="51">
        <v>37950</v>
      </c>
      <c r="C239"/>
      <c r="D239" s="52">
        <v>382.053</v>
      </c>
    </row>
    <row r="240" spans="1:4" ht="23.25">
      <c r="A240" s="234">
        <v>43430</v>
      </c>
      <c r="B240" s="51">
        <v>37951</v>
      </c>
      <c r="C240"/>
      <c r="D240" s="52">
        <v>382.06300000000005</v>
      </c>
    </row>
    <row r="241" spans="1:4" ht="23.25">
      <c r="A241" s="234">
        <v>43431</v>
      </c>
      <c r="B241" s="51">
        <v>37952</v>
      </c>
      <c r="C241"/>
      <c r="D241" s="52">
        <v>382.053</v>
      </c>
    </row>
    <row r="242" spans="1:5" ht="23.25">
      <c r="A242" s="234">
        <v>43432</v>
      </c>
      <c r="B242" s="51">
        <v>37953</v>
      </c>
      <c r="C242"/>
      <c r="D242" s="52">
        <v>382.00300000000004</v>
      </c>
      <c r="E242" s="58"/>
    </row>
    <row r="243" spans="1:4" ht="23.25">
      <c r="A243" s="234">
        <v>43433</v>
      </c>
      <c r="B243" s="51">
        <v>37954</v>
      </c>
      <c r="C243"/>
      <c r="D243" s="52">
        <v>382.00300000000004</v>
      </c>
    </row>
    <row r="244" spans="1:4" ht="23.25">
      <c r="A244" s="234">
        <v>43434</v>
      </c>
      <c r="B244" s="51">
        <v>37955</v>
      </c>
      <c r="C244"/>
      <c r="D244" s="52">
        <v>382.00300000000004</v>
      </c>
    </row>
    <row r="245" spans="1:4" ht="23.25">
      <c r="A245" s="234">
        <v>43435</v>
      </c>
      <c r="B245" s="51">
        <v>37956</v>
      </c>
      <c r="C245"/>
      <c r="D245" s="52">
        <v>382.00300000000004</v>
      </c>
    </row>
    <row r="246" spans="1:4" ht="23.25">
      <c r="A246" s="234">
        <v>43436</v>
      </c>
      <c r="B246" s="51">
        <v>37957</v>
      </c>
      <c r="C246"/>
      <c r="D246" s="52">
        <v>382.00300000000004</v>
      </c>
    </row>
    <row r="247" spans="1:5" ht="23.25">
      <c r="A247" s="234">
        <v>43437</v>
      </c>
      <c r="B247" s="51">
        <v>37958</v>
      </c>
      <c r="C247"/>
      <c r="D247" s="52">
        <v>382.00300000000004</v>
      </c>
      <c r="E247" s="53">
        <v>381.963</v>
      </c>
    </row>
    <row r="248" spans="1:4" ht="23.25">
      <c r="A248" s="234">
        <v>43438</v>
      </c>
      <c r="B248" s="51">
        <v>37959</v>
      </c>
      <c r="C248"/>
      <c r="D248" s="52">
        <v>381.95300000000003</v>
      </c>
    </row>
    <row r="249" spans="1:4" ht="23.25">
      <c r="A249" s="234">
        <v>43439</v>
      </c>
      <c r="B249" s="51">
        <v>37960</v>
      </c>
      <c r="C249"/>
      <c r="D249" s="52">
        <v>381.913</v>
      </c>
    </row>
    <row r="250" spans="1:4" ht="23.25">
      <c r="A250" s="234">
        <v>43440</v>
      </c>
      <c r="B250" s="51">
        <v>37961</v>
      </c>
      <c r="C250"/>
      <c r="D250" s="52">
        <v>381.913</v>
      </c>
    </row>
    <row r="251" spans="1:4" ht="23.25">
      <c r="A251" s="234">
        <v>43441</v>
      </c>
      <c r="B251" s="51">
        <v>37962</v>
      </c>
      <c r="C251"/>
      <c r="D251" s="52">
        <v>381.923</v>
      </c>
    </row>
    <row r="252" spans="1:4" ht="23.25">
      <c r="A252" s="234">
        <v>43442</v>
      </c>
      <c r="B252" s="51">
        <v>37963</v>
      </c>
      <c r="C252"/>
      <c r="D252" s="52">
        <v>381.95300000000003</v>
      </c>
    </row>
    <row r="253" spans="1:4" ht="23.25">
      <c r="A253" s="234">
        <v>43443</v>
      </c>
      <c r="B253" s="51">
        <v>37964</v>
      </c>
      <c r="C253"/>
      <c r="D253" s="52">
        <v>381.95300000000003</v>
      </c>
    </row>
    <row r="254" spans="1:4" ht="23.25">
      <c r="A254" s="234">
        <v>43444</v>
      </c>
      <c r="B254" s="51">
        <v>37965</v>
      </c>
      <c r="C254"/>
      <c r="D254" s="52">
        <v>381.95300000000003</v>
      </c>
    </row>
    <row r="255" spans="1:5" ht="23.25">
      <c r="A255" s="234">
        <v>43445</v>
      </c>
      <c r="B255" s="51">
        <v>37966</v>
      </c>
      <c r="C255"/>
      <c r="D255" s="52">
        <v>381.923</v>
      </c>
      <c r="E255" s="53">
        <v>381.923</v>
      </c>
    </row>
    <row r="256" spans="1:4" ht="23.25">
      <c r="A256" s="234">
        <v>43446</v>
      </c>
      <c r="B256" s="51">
        <v>37967</v>
      </c>
      <c r="C256"/>
      <c r="D256" s="52">
        <v>381.983</v>
      </c>
    </row>
    <row r="257" spans="1:4" ht="23.25">
      <c r="A257" s="234">
        <v>43447</v>
      </c>
      <c r="B257" s="51">
        <v>37968</v>
      </c>
      <c r="C257"/>
      <c r="D257" s="52">
        <v>382.00300000000004</v>
      </c>
    </row>
    <row r="258" spans="1:4" ht="23.25">
      <c r="A258" s="234">
        <v>43448</v>
      </c>
      <c r="B258" s="51">
        <v>37969</v>
      </c>
      <c r="C258"/>
      <c r="D258" s="52">
        <v>381.983</v>
      </c>
    </row>
    <row r="259" spans="1:4" ht="23.25">
      <c r="A259" s="234">
        <v>43449</v>
      </c>
      <c r="B259" s="51">
        <v>37970</v>
      </c>
      <c r="C259"/>
      <c r="D259" s="52">
        <v>381.973</v>
      </c>
    </row>
    <row r="260" spans="1:4" ht="23.25">
      <c r="A260" s="234">
        <v>43450</v>
      </c>
      <c r="B260" s="51">
        <v>37971</v>
      </c>
      <c r="C260"/>
      <c r="D260" s="52">
        <v>381.95300000000003</v>
      </c>
    </row>
    <row r="261" spans="1:4" ht="23.25">
      <c r="A261" s="234">
        <v>43451</v>
      </c>
      <c r="B261" s="51">
        <v>37972</v>
      </c>
      <c r="C261"/>
      <c r="D261" s="52">
        <v>381.95300000000003</v>
      </c>
    </row>
    <row r="262" spans="1:4" ht="23.25">
      <c r="A262" s="234">
        <v>43452</v>
      </c>
      <c r="B262" s="51">
        <v>37973</v>
      </c>
      <c r="C262"/>
      <c r="D262" s="52">
        <v>381.95300000000003</v>
      </c>
    </row>
    <row r="263" spans="1:5" ht="23.25">
      <c r="A263" s="234">
        <v>43453</v>
      </c>
      <c r="B263" s="51">
        <v>37974</v>
      </c>
      <c r="C263"/>
      <c r="D263" s="52">
        <v>381.903</v>
      </c>
      <c r="E263" s="53">
        <v>381.933</v>
      </c>
    </row>
    <row r="264" spans="1:4" ht="23.25">
      <c r="A264" s="234">
        <v>43454</v>
      </c>
      <c r="B264" s="51">
        <v>37975</v>
      </c>
      <c r="C264"/>
      <c r="D264" s="52">
        <v>381.903</v>
      </c>
    </row>
    <row r="265" spans="1:4" ht="23.25">
      <c r="A265" s="234">
        <v>43455</v>
      </c>
      <c r="B265" s="51">
        <v>37976</v>
      </c>
      <c r="C265"/>
      <c r="D265" s="52">
        <v>381.913</v>
      </c>
    </row>
    <row r="266" spans="1:4" ht="23.25">
      <c r="A266" s="234">
        <v>43456</v>
      </c>
      <c r="B266" s="51">
        <v>37977</v>
      </c>
      <c r="C266"/>
      <c r="D266" s="52">
        <v>381.89300000000003</v>
      </c>
    </row>
    <row r="267" spans="1:4" ht="23.25">
      <c r="A267" s="234">
        <v>43457</v>
      </c>
      <c r="B267" s="51">
        <v>37978</v>
      </c>
      <c r="C267"/>
      <c r="D267" s="52">
        <v>381.903</v>
      </c>
    </row>
    <row r="268" spans="1:4" ht="23.25">
      <c r="A268" s="234">
        <v>43458</v>
      </c>
      <c r="B268" s="51">
        <v>37979</v>
      </c>
      <c r="C268"/>
      <c r="D268" s="52">
        <v>381.903</v>
      </c>
    </row>
    <row r="269" spans="1:4" ht="23.25">
      <c r="A269" s="234">
        <v>43459</v>
      </c>
      <c r="B269" s="51">
        <v>37980</v>
      </c>
      <c r="C269"/>
      <c r="D269" s="52">
        <v>381.89300000000003</v>
      </c>
    </row>
    <row r="270" spans="1:4" ht="23.25">
      <c r="A270" s="234">
        <v>43460</v>
      </c>
      <c r="B270" s="51">
        <v>37981</v>
      </c>
      <c r="C270"/>
      <c r="D270" s="52">
        <v>381.903</v>
      </c>
    </row>
    <row r="271" spans="1:4" ht="23.25">
      <c r="A271" s="234">
        <v>43461</v>
      </c>
      <c r="B271" s="51">
        <v>37982</v>
      </c>
      <c r="C271"/>
      <c r="D271" s="52">
        <v>381.933</v>
      </c>
    </row>
    <row r="272" spans="1:4" ht="23.25">
      <c r="A272" s="234">
        <v>43462</v>
      </c>
      <c r="B272" s="51">
        <v>37983</v>
      </c>
      <c r="C272"/>
      <c r="D272" s="52">
        <v>381.923</v>
      </c>
    </row>
    <row r="273" spans="1:4" ht="23.25">
      <c r="A273" s="234">
        <v>43463</v>
      </c>
      <c r="B273" s="51">
        <v>37984</v>
      </c>
      <c r="C273"/>
      <c r="D273" s="52">
        <v>381.963</v>
      </c>
    </row>
    <row r="274" spans="1:4" ht="23.25">
      <c r="A274" s="234">
        <v>43464</v>
      </c>
      <c r="B274" s="51">
        <v>37985</v>
      </c>
      <c r="C274"/>
      <c r="D274" s="52">
        <v>381.983</v>
      </c>
    </row>
    <row r="275" spans="1:5" ht="23.25">
      <c r="A275" s="234">
        <v>43465</v>
      </c>
      <c r="B275" s="51">
        <v>37986</v>
      </c>
      <c r="C275"/>
      <c r="D275" s="52">
        <v>381.983</v>
      </c>
      <c r="E275" s="58"/>
    </row>
    <row r="276" spans="1:4" ht="23.25">
      <c r="A276" s="234">
        <v>43466</v>
      </c>
      <c r="B276" s="51">
        <v>37987</v>
      </c>
      <c r="C276"/>
      <c r="D276" s="52">
        <v>381.983</v>
      </c>
    </row>
    <row r="277" spans="1:4" ht="23.25">
      <c r="A277" s="234">
        <v>43467</v>
      </c>
      <c r="B277" s="51">
        <v>37988</v>
      </c>
      <c r="C277"/>
      <c r="D277" s="52">
        <v>381.983</v>
      </c>
    </row>
    <row r="278" spans="1:4" ht="23.25">
      <c r="A278" s="234">
        <v>43468</v>
      </c>
      <c r="B278" s="51">
        <v>37989</v>
      </c>
      <c r="C278"/>
      <c r="D278" s="52">
        <v>381.95300000000003</v>
      </c>
    </row>
    <row r="279" spans="1:5" ht="23.25">
      <c r="A279" s="234">
        <v>43469</v>
      </c>
      <c r="B279" s="51">
        <v>37990</v>
      </c>
      <c r="C279"/>
      <c r="D279" s="52">
        <v>381.95300000000003</v>
      </c>
      <c r="E279" s="53">
        <v>381.953</v>
      </c>
    </row>
    <row r="280" spans="1:4" ht="23.25">
      <c r="A280" s="234">
        <v>43470</v>
      </c>
      <c r="B280" s="51">
        <v>37991</v>
      </c>
      <c r="C280"/>
      <c r="D280" s="52">
        <v>381.95300000000003</v>
      </c>
    </row>
    <row r="281" spans="1:4" ht="23.25">
      <c r="A281" s="234">
        <v>43471</v>
      </c>
      <c r="B281" s="51">
        <v>37992</v>
      </c>
      <c r="C281"/>
      <c r="D281" s="52">
        <v>381.923</v>
      </c>
    </row>
    <row r="282" spans="1:4" ht="23.25">
      <c r="A282" s="234">
        <v>43472</v>
      </c>
      <c r="B282" s="51">
        <v>37993</v>
      </c>
      <c r="C282"/>
      <c r="D282" s="52">
        <v>381.923</v>
      </c>
    </row>
    <row r="283" spans="1:4" ht="23.25">
      <c r="A283" s="234">
        <v>43473</v>
      </c>
      <c r="B283" s="51">
        <v>37994</v>
      </c>
      <c r="C283"/>
      <c r="D283" s="52">
        <v>382.70300000000003</v>
      </c>
    </row>
    <row r="284" spans="1:4" ht="23.25">
      <c r="A284" s="234">
        <v>43474</v>
      </c>
      <c r="B284" s="51">
        <v>37995</v>
      </c>
      <c r="C284"/>
      <c r="D284" s="52">
        <v>382.50300000000004</v>
      </c>
    </row>
    <row r="285" spans="1:4" ht="23.25">
      <c r="A285" s="234">
        <v>43475</v>
      </c>
      <c r="B285" s="51">
        <v>37996</v>
      </c>
      <c r="C285"/>
      <c r="D285" s="52">
        <v>382.113</v>
      </c>
    </row>
    <row r="286" spans="1:4" ht="23.25">
      <c r="A286" s="234">
        <v>43476</v>
      </c>
      <c r="B286" s="51">
        <v>37997</v>
      </c>
      <c r="C286"/>
      <c r="D286" s="52">
        <v>382.053</v>
      </c>
    </row>
    <row r="287" spans="1:4" ht="23.25">
      <c r="A287" s="234">
        <v>43477</v>
      </c>
      <c r="B287" s="51">
        <v>37998</v>
      </c>
      <c r="C287"/>
      <c r="D287" s="52">
        <v>382.01300000000003</v>
      </c>
    </row>
    <row r="288" spans="1:4" ht="23.25">
      <c r="A288" s="234">
        <v>43478</v>
      </c>
      <c r="B288" s="51">
        <v>37999</v>
      </c>
      <c r="C288"/>
      <c r="D288" s="52">
        <v>382.00300000000004</v>
      </c>
    </row>
    <row r="289" spans="1:4" ht="23.25">
      <c r="A289" s="234">
        <v>43479</v>
      </c>
      <c r="B289" s="51">
        <v>38000</v>
      </c>
      <c r="C289"/>
      <c r="D289" s="52">
        <v>381.983</v>
      </c>
    </row>
    <row r="290" spans="1:5" ht="23.25">
      <c r="A290" s="234">
        <v>43480</v>
      </c>
      <c r="B290" s="51">
        <v>38001</v>
      </c>
      <c r="C290"/>
      <c r="D290" s="52">
        <v>381.963</v>
      </c>
      <c r="E290" s="53">
        <v>381.963</v>
      </c>
    </row>
    <row r="291" spans="1:4" ht="23.25">
      <c r="A291" s="234">
        <v>43481</v>
      </c>
      <c r="B291" s="51">
        <v>38002</v>
      </c>
      <c r="C291"/>
      <c r="D291" s="52">
        <v>381.95300000000003</v>
      </c>
    </row>
    <row r="292" spans="1:4" ht="23.25">
      <c r="A292" s="234">
        <v>43482</v>
      </c>
      <c r="B292" s="51">
        <v>38003</v>
      </c>
      <c r="C292"/>
      <c r="D292" s="52">
        <v>381.933</v>
      </c>
    </row>
    <row r="293" spans="1:4" ht="23.25">
      <c r="A293" s="234">
        <v>43483</v>
      </c>
      <c r="B293" s="51">
        <v>38004</v>
      </c>
      <c r="C293"/>
      <c r="D293" s="52">
        <v>381.933</v>
      </c>
    </row>
    <row r="294" spans="1:4" ht="23.25">
      <c r="A294" s="234">
        <v>43484</v>
      </c>
      <c r="B294" s="51">
        <v>38005</v>
      </c>
      <c r="C294"/>
      <c r="D294" s="52">
        <v>381.833</v>
      </c>
    </row>
    <row r="295" spans="1:4" ht="23.25">
      <c r="A295" s="234">
        <v>43485</v>
      </c>
      <c r="B295" s="51">
        <v>38006</v>
      </c>
      <c r="C295"/>
      <c r="D295" s="52">
        <v>381.81300000000005</v>
      </c>
    </row>
    <row r="296" spans="1:4" ht="23.25">
      <c r="A296" s="234">
        <v>43486</v>
      </c>
      <c r="B296" s="51">
        <v>38007</v>
      </c>
      <c r="C296"/>
      <c r="D296" s="52">
        <v>381.81300000000005</v>
      </c>
    </row>
    <row r="297" spans="1:4" ht="23.25">
      <c r="A297" s="234">
        <v>43487</v>
      </c>
      <c r="B297" s="51">
        <v>38008</v>
      </c>
      <c r="C297"/>
      <c r="D297" s="52">
        <v>381.81300000000005</v>
      </c>
    </row>
    <row r="298" spans="1:4" ht="23.25">
      <c r="A298" s="234">
        <v>43488</v>
      </c>
      <c r="B298" s="51">
        <v>38009</v>
      </c>
      <c r="C298"/>
      <c r="D298" s="52">
        <v>381.81300000000005</v>
      </c>
    </row>
    <row r="299" spans="1:5" ht="23.25">
      <c r="A299" s="234">
        <v>43489</v>
      </c>
      <c r="B299" s="51">
        <v>38010</v>
      </c>
      <c r="C299"/>
      <c r="D299" s="52">
        <v>381.803</v>
      </c>
      <c r="E299" s="53">
        <v>381.803</v>
      </c>
    </row>
    <row r="300" spans="1:4" ht="23.25">
      <c r="A300" s="234">
        <v>43490</v>
      </c>
      <c r="B300" s="51">
        <v>38011</v>
      </c>
      <c r="C300"/>
      <c r="D300" s="52">
        <v>381.803</v>
      </c>
    </row>
    <row r="301" spans="1:4" ht="23.25">
      <c r="A301" s="234">
        <v>43491</v>
      </c>
      <c r="B301" s="51">
        <v>38012</v>
      </c>
      <c r="C301"/>
      <c r="D301" s="52">
        <v>381.803</v>
      </c>
    </row>
    <row r="302" spans="1:4" ht="23.25">
      <c r="A302" s="234">
        <v>43492</v>
      </c>
      <c r="B302" s="51">
        <v>38013</v>
      </c>
      <c r="C302"/>
      <c r="D302" s="52">
        <v>381.803</v>
      </c>
    </row>
    <row r="303" spans="1:4" ht="23.25">
      <c r="A303" s="234">
        <v>43493</v>
      </c>
      <c r="B303" s="51">
        <v>38014</v>
      </c>
      <c r="C303"/>
      <c r="D303" s="52">
        <v>381.803</v>
      </c>
    </row>
    <row r="304" spans="1:4" ht="23.25">
      <c r="A304" s="234">
        <v>43494</v>
      </c>
      <c r="B304" s="51">
        <v>38015</v>
      </c>
      <c r="C304"/>
      <c r="D304" s="52">
        <v>381.81300000000005</v>
      </c>
    </row>
    <row r="305" spans="1:4" ht="23.25">
      <c r="A305" s="234">
        <v>43495</v>
      </c>
      <c r="B305" s="51">
        <v>38016</v>
      </c>
      <c r="C305"/>
      <c r="D305" s="52">
        <v>381.81300000000005</v>
      </c>
    </row>
    <row r="306" spans="1:4" ht="23.25">
      <c r="A306" s="234">
        <v>43496</v>
      </c>
      <c r="B306" s="51">
        <v>38017</v>
      </c>
      <c r="C306"/>
      <c r="D306" s="52">
        <v>381.81300000000005</v>
      </c>
    </row>
    <row r="307" spans="1:4" ht="23.25">
      <c r="A307" s="234">
        <v>43497</v>
      </c>
      <c r="B307" s="51">
        <v>38018</v>
      </c>
      <c r="C307"/>
      <c r="D307" s="52">
        <v>381.803</v>
      </c>
    </row>
    <row r="308" spans="1:4" ht="23.25">
      <c r="A308" s="234">
        <v>43498</v>
      </c>
      <c r="B308" s="51">
        <v>38019</v>
      </c>
      <c r="C308"/>
      <c r="D308" s="52">
        <v>381.803</v>
      </c>
    </row>
    <row r="309" spans="1:4" ht="23.25">
      <c r="A309" s="234">
        <v>43499</v>
      </c>
      <c r="B309" s="51">
        <v>38020</v>
      </c>
      <c r="C309"/>
      <c r="D309" s="52">
        <v>381.803</v>
      </c>
    </row>
    <row r="310" spans="1:4" ht="23.25">
      <c r="A310" s="234">
        <v>43500</v>
      </c>
      <c r="B310" s="51">
        <v>38021</v>
      </c>
      <c r="C310"/>
      <c r="D310" s="52">
        <v>381.803</v>
      </c>
    </row>
    <row r="311" spans="1:4" ht="23.25">
      <c r="A311" s="234">
        <v>43501</v>
      </c>
      <c r="B311" s="51">
        <v>38022</v>
      </c>
      <c r="C311"/>
      <c r="D311" s="52">
        <v>381.803</v>
      </c>
    </row>
    <row r="312" spans="1:4" ht="23.25">
      <c r="A312" s="234">
        <v>43502</v>
      </c>
      <c r="B312" s="51">
        <v>38023</v>
      </c>
      <c r="C312"/>
      <c r="D312" s="52">
        <v>381.793</v>
      </c>
    </row>
    <row r="313" spans="1:4" ht="23.25">
      <c r="A313" s="234">
        <v>43503</v>
      </c>
      <c r="B313" s="51">
        <v>38024</v>
      </c>
      <c r="C313"/>
      <c r="D313" s="52">
        <v>381.793</v>
      </c>
    </row>
    <row r="314" spans="1:4" ht="23.25">
      <c r="A314" s="234">
        <v>43504</v>
      </c>
      <c r="B314" s="51">
        <v>38025</v>
      </c>
      <c r="C314"/>
      <c r="D314" s="52">
        <v>381.793</v>
      </c>
    </row>
    <row r="315" spans="1:4" ht="23.25">
      <c r="A315" s="234">
        <v>43505</v>
      </c>
      <c r="B315" s="51">
        <v>38026</v>
      </c>
      <c r="C315"/>
      <c r="D315" s="52">
        <v>381.793</v>
      </c>
    </row>
    <row r="316" spans="1:4" ht="23.25">
      <c r="A316" s="234">
        <v>43506</v>
      </c>
      <c r="B316" s="51">
        <v>38027</v>
      </c>
      <c r="C316"/>
      <c r="D316" s="52">
        <v>381.793</v>
      </c>
    </row>
    <row r="317" spans="1:4" ht="23.25">
      <c r="A317" s="234">
        <v>43507</v>
      </c>
      <c r="B317" s="51">
        <v>38028</v>
      </c>
      <c r="C317"/>
      <c r="D317" s="52">
        <v>381.793</v>
      </c>
    </row>
    <row r="318" spans="1:4" ht="23.25">
      <c r="A318" s="234">
        <v>43508</v>
      </c>
      <c r="B318" s="51">
        <v>38029</v>
      </c>
      <c r="C318"/>
      <c r="D318" s="52">
        <v>381.793</v>
      </c>
    </row>
    <row r="319" spans="1:4" ht="23.25">
      <c r="A319" s="234">
        <v>43509</v>
      </c>
      <c r="B319" s="51">
        <v>38030</v>
      </c>
      <c r="C319"/>
      <c r="D319" s="52">
        <v>381.783</v>
      </c>
    </row>
    <row r="320" spans="1:4" ht="23.25">
      <c r="A320" s="234">
        <v>43510</v>
      </c>
      <c r="B320" s="51">
        <v>38031</v>
      </c>
      <c r="C320"/>
      <c r="D320" s="52">
        <v>381.783</v>
      </c>
    </row>
    <row r="321" spans="1:4" ht="23.25">
      <c r="A321" s="234">
        <v>43511</v>
      </c>
      <c r="B321" s="51">
        <v>38032</v>
      </c>
      <c r="C321"/>
      <c r="D321" s="52">
        <v>381.783</v>
      </c>
    </row>
    <row r="322" spans="1:4" ht="23.25">
      <c r="A322" s="234">
        <v>43512</v>
      </c>
      <c r="B322" s="51">
        <v>38033</v>
      </c>
      <c r="C322"/>
      <c r="D322" s="52">
        <v>381.783</v>
      </c>
    </row>
    <row r="323" spans="1:4" ht="23.25">
      <c r="A323" s="234">
        <v>43513</v>
      </c>
      <c r="B323" s="51">
        <v>38034</v>
      </c>
      <c r="C323"/>
      <c r="D323" s="52">
        <v>381.783</v>
      </c>
    </row>
    <row r="324" spans="1:4" ht="23.25">
      <c r="A324" s="234">
        <v>43514</v>
      </c>
      <c r="B324" s="51">
        <v>38035</v>
      </c>
      <c r="C324"/>
      <c r="D324" s="52">
        <v>381.783</v>
      </c>
    </row>
    <row r="325" spans="1:4" ht="23.25">
      <c r="A325" s="234">
        <v>43515</v>
      </c>
      <c r="B325" s="51">
        <v>38036</v>
      </c>
      <c r="C325"/>
      <c r="D325" s="52">
        <v>381.783</v>
      </c>
    </row>
    <row r="326" spans="1:4" ht="23.25">
      <c r="A326" s="234">
        <v>43516</v>
      </c>
      <c r="B326" s="51">
        <v>38037</v>
      </c>
      <c r="C326"/>
      <c r="D326" s="52">
        <v>381.783</v>
      </c>
    </row>
    <row r="327" spans="1:4" ht="23.25">
      <c r="A327" s="234">
        <v>43517</v>
      </c>
      <c r="B327" s="51">
        <v>38038</v>
      </c>
      <c r="C327"/>
      <c r="D327" s="52">
        <v>381.783</v>
      </c>
    </row>
    <row r="328" spans="1:4" ht="23.25">
      <c r="A328" s="234">
        <v>43518</v>
      </c>
      <c r="B328" s="51">
        <v>38039</v>
      </c>
      <c r="C328"/>
      <c r="D328" s="52">
        <v>381.783</v>
      </c>
    </row>
    <row r="329" spans="1:4" ht="23.25">
      <c r="A329" s="234">
        <v>43519</v>
      </c>
      <c r="B329" s="51">
        <v>38040</v>
      </c>
      <c r="C329"/>
      <c r="D329" s="52">
        <v>381.783</v>
      </c>
    </row>
    <row r="330" spans="1:4" ht="23.25">
      <c r="A330" s="234">
        <v>43520</v>
      </c>
      <c r="B330" s="51">
        <v>38041</v>
      </c>
      <c r="C330"/>
      <c r="D330" s="52">
        <v>381.783</v>
      </c>
    </row>
    <row r="331" spans="1:4" ht="23.25">
      <c r="A331" s="234">
        <v>43521</v>
      </c>
      <c r="B331" s="51">
        <v>38042</v>
      </c>
      <c r="C331"/>
      <c r="D331" s="52">
        <v>381.783</v>
      </c>
    </row>
    <row r="332" spans="1:5" ht="23.25">
      <c r="A332" s="234">
        <v>43522</v>
      </c>
      <c r="B332" s="51">
        <v>38043</v>
      </c>
      <c r="C332"/>
      <c r="D332" s="52">
        <v>381.783</v>
      </c>
      <c r="E332" s="58"/>
    </row>
    <row r="333" spans="1:4" ht="23.25">
      <c r="A333" s="234">
        <v>43523</v>
      </c>
      <c r="B333" s="51">
        <v>38044</v>
      </c>
      <c r="C333"/>
      <c r="D333" s="52">
        <v>381.783</v>
      </c>
    </row>
    <row r="334" spans="1:4" ht="23.25">
      <c r="A334" s="234">
        <v>43524</v>
      </c>
      <c r="B334" s="51">
        <v>38045</v>
      </c>
      <c r="C334"/>
      <c r="D334" s="52">
        <v>381.783</v>
      </c>
    </row>
    <row r="335" spans="1:4" ht="23.25">
      <c r="A335" s="234">
        <v>43525</v>
      </c>
      <c r="B335" s="51">
        <v>38046</v>
      </c>
      <c r="C335"/>
      <c r="D335" s="52">
        <v>381.783</v>
      </c>
    </row>
    <row r="336" spans="1:4" ht="23.25">
      <c r="A336" s="234">
        <v>43526</v>
      </c>
      <c r="B336" s="51">
        <v>38047</v>
      </c>
      <c r="C336"/>
      <c r="D336" s="52">
        <v>381.783</v>
      </c>
    </row>
    <row r="337" spans="1:4" ht="23.25">
      <c r="A337" s="234">
        <v>43527</v>
      </c>
      <c r="B337" s="51">
        <v>38048</v>
      </c>
      <c r="C337"/>
      <c r="D337" s="52">
        <v>381.783</v>
      </c>
    </row>
    <row r="338" spans="1:4" ht="23.25">
      <c r="A338" s="234">
        <v>43528</v>
      </c>
      <c r="B338" s="51">
        <v>38049</v>
      </c>
      <c r="C338"/>
      <c r="D338" s="52">
        <v>381.783</v>
      </c>
    </row>
    <row r="339" spans="1:4" ht="23.25">
      <c r="A339" s="234">
        <v>43529</v>
      </c>
      <c r="B339" s="51">
        <v>38050</v>
      </c>
      <c r="C339"/>
      <c r="D339" s="52">
        <v>381.76300000000003</v>
      </c>
    </row>
    <row r="340" spans="1:4" ht="23.25">
      <c r="A340" s="234">
        <v>43530</v>
      </c>
      <c r="B340" s="51">
        <v>38051</v>
      </c>
      <c r="C340"/>
      <c r="D340" s="52">
        <v>381.76300000000003</v>
      </c>
    </row>
    <row r="341" spans="1:4" ht="23.25">
      <c r="A341" s="234">
        <v>43531</v>
      </c>
      <c r="B341" s="51">
        <v>38052</v>
      </c>
      <c r="C341"/>
      <c r="D341" s="52">
        <v>381.76300000000003</v>
      </c>
    </row>
    <row r="342" spans="1:4" ht="23.25">
      <c r="A342" s="234">
        <v>43532</v>
      </c>
      <c r="B342" s="51">
        <v>38053</v>
      </c>
      <c r="C342"/>
      <c r="D342" s="52">
        <v>381.76300000000003</v>
      </c>
    </row>
    <row r="343" spans="1:4" ht="23.25">
      <c r="A343" s="234">
        <v>43533</v>
      </c>
      <c r="B343" s="51">
        <v>38054</v>
      </c>
      <c r="C343"/>
      <c r="D343" s="52">
        <v>381.76300000000003</v>
      </c>
    </row>
    <row r="344" spans="1:4" ht="23.25">
      <c r="A344" s="234">
        <v>43534</v>
      </c>
      <c r="B344" s="51">
        <v>38055</v>
      </c>
      <c r="C344"/>
      <c r="D344" s="52">
        <v>381.76300000000003</v>
      </c>
    </row>
    <row r="345" spans="1:4" ht="23.25">
      <c r="A345" s="234">
        <v>43535</v>
      </c>
      <c r="B345" s="51">
        <v>38056</v>
      </c>
      <c r="C345"/>
      <c r="D345" s="52">
        <v>381.76300000000003</v>
      </c>
    </row>
    <row r="346" spans="1:4" ht="23.25">
      <c r="A346" s="234">
        <v>43536</v>
      </c>
      <c r="B346" s="51">
        <v>38057</v>
      </c>
      <c r="C346"/>
      <c r="D346" s="52">
        <v>382.093</v>
      </c>
    </row>
    <row r="347" spans="1:4" ht="23.25">
      <c r="A347" s="234">
        <v>43537</v>
      </c>
      <c r="B347" s="51">
        <v>38058</v>
      </c>
      <c r="C347"/>
      <c r="D347" s="52">
        <v>382.083</v>
      </c>
    </row>
    <row r="348" spans="1:4" ht="23.25">
      <c r="A348" s="234">
        <v>43538</v>
      </c>
      <c r="B348" s="51">
        <v>38059</v>
      </c>
      <c r="C348"/>
      <c r="D348" s="52">
        <v>382.153</v>
      </c>
    </row>
    <row r="349" spans="1:4" ht="23.25">
      <c r="A349" s="234">
        <v>43539</v>
      </c>
      <c r="B349" s="51">
        <v>38060</v>
      </c>
      <c r="C349"/>
      <c r="D349" s="52">
        <v>382.153</v>
      </c>
    </row>
    <row r="350" spans="1:4" ht="23.25">
      <c r="A350" s="234">
        <v>43540</v>
      </c>
      <c r="B350" s="51">
        <v>38061</v>
      </c>
      <c r="C350"/>
      <c r="D350" s="52">
        <v>382.14300000000003</v>
      </c>
    </row>
    <row r="351" spans="1:4" ht="23.25">
      <c r="A351" s="234">
        <v>43541</v>
      </c>
      <c r="B351" s="51">
        <v>38062</v>
      </c>
      <c r="C351"/>
      <c r="D351" s="52">
        <v>382.13300000000004</v>
      </c>
    </row>
    <row r="352" spans="1:4" ht="23.25">
      <c r="A352" s="234">
        <v>43542</v>
      </c>
      <c r="B352" s="51">
        <v>38063</v>
      </c>
      <c r="C352"/>
      <c r="D352" s="52">
        <v>382.183</v>
      </c>
    </row>
    <row r="353" spans="1:4" ht="23.25">
      <c r="A353" s="234">
        <v>43543</v>
      </c>
      <c r="B353" s="51">
        <v>38064</v>
      </c>
      <c r="C353"/>
      <c r="D353" s="52">
        <v>382.183</v>
      </c>
    </row>
    <row r="354" spans="1:4" ht="23.25">
      <c r="A354" s="234">
        <v>43544</v>
      </c>
      <c r="B354" s="51">
        <v>38065</v>
      </c>
      <c r="C354"/>
      <c r="D354" s="52">
        <v>382.183</v>
      </c>
    </row>
    <row r="355" spans="1:4" ht="23.25">
      <c r="A355" s="234">
        <v>43545</v>
      </c>
      <c r="B355" s="51">
        <v>38066</v>
      </c>
      <c r="C355"/>
      <c r="D355" s="52">
        <v>382.183</v>
      </c>
    </row>
    <row r="356" spans="1:4" ht="23.25">
      <c r="A356" s="234">
        <v>43546</v>
      </c>
      <c r="B356" s="51">
        <v>38067</v>
      </c>
      <c r="C356"/>
      <c r="D356" s="52">
        <v>382.153</v>
      </c>
    </row>
    <row r="357" spans="1:4" ht="23.25">
      <c r="A357" s="234">
        <v>43547</v>
      </c>
      <c r="B357" s="51">
        <v>38068</v>
      </c>
      <c r="C357"/>
      <c r="D357" s="52">
        <v>382.153</v>
      </c>
    </row>
    <row r="358" spans="1:5" ht="23.25">
      <c r="A358" s="234">
        <v>43548</v>
      </c>
      <c r="B358" s="51">
        <v>38069</v>
      </c>
      <c r="C358"/>
      <c r="D358" s="52">
        <v>382.153</v>
      </c>
      <c r="E358" s="58"/>
    </row>
    <row r="359" spans="1:4" ht="23.25">
      <c r="A359" s="234">
        <v>43549</v>
      </c>
      <c r="B359" s="51">
        <v>38070</v>
      </c>
      <c r="C359"/>
      <c r="D359" s="52">
        <v>382.153</v>
      </c>
    </row>
    <row r="360" spans="1:4" ht="23.25">
      <c r="A360" s="234">
        <v>43550</v>
      </c>
      <c r="B360" s="51">
        <v>38071</v>
      </c>
      <c r="C360"/>
      <c r="D360" s="52">
        <v>382.14300000000003</v>
      </c>
    </row>
    <row r="361" spans="1:4" ht="23.25">
      <c r="A361" s="234">
        <v>43551</v>
      </c>
      <c r="B361" s="51">
        <v>38072</v>
      </c>
      <c r="C361"/>
      <c r="D361" s="52">
        <v>382.14300000000003</v>
      </c>
    </row>
    <row r="362" spans="1:4" ht="23.25">
      <c r="A362" s="234">
        <v>43552</v>
      </c>
      <c r="B362" s="51">
        <v>38073</v>
      </c>
      <c r="C362"/>
      <c r="D362" s="52">
        <v>382.153</v>
      </c>
    </row>
    <row r="363" spans="1:4" ht="23.25">
      <c r="A363" s="234">
        <v>43553</v>
      </c>
      <c r="B363" s="51">
        <v>38074</v>
      </c>
      <c r="C363"/>
      <c r="D363" s="52">
        <v>382.153</v>
      </c>
    </row>
    <row r="364" spans="1:4" ht="23.25">
      <c r="A364" s="234">
        <v>43554</v>
      </c>
      <c r="B364" s="51">
        <v>38075</v>
      </c>
      <c r="C364"/>
      <c r="D364" s="52">
        <v>382.153</v>
      </c>
    </row>
    <row r="365" spans="1:4" ht="23.25">
      <c r="A365" s="234">
        <v>43555</v>
      </c>
      <c r="B365" s="51">
        <v>38076</v>
      </c>
      <c r="C365"/>
      <c r="D365" s="52">
        <v>382.153</v>
      </c>
    </row>
    <row r="366" spans="1:4" ht="23.25">
      <c r="A366" s="234">
        <v>43556</v>
      </c>
      <c r="B366" s="51">
        <v>38077</v>
      </c>
      <c r="C366"/>
      <c r="D366" s="52"/>
    </row>
    <row r="367" ht="21">
      <c r="E367" s="5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2004-10-29T02:50:33Z</cp:lastPrinted>
  <dcterms:created xsi:type="dcterms:W3CDTF">1998-06-29T08:23:08Z</dcterms:created>
  <dcterms:modified xsi:type="dcterms:W3CDTF">2019-06-10T01:54:21Z</dcterms:modified>
  <cp:category/>
  <cp:version/>
  <cp:contentType/>
  <cp:contentStatus/>
</cp:coreProperties>
</file>